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20" activeTab="0"/>
  </bookViews>
  <sheets>
    <sheet name="Лицевой счет дома" sheetId="1" r:id="rId1"/>
    <sheet name="Текущий ремонт" sheetId="2" r:id="rId2"/>
    <sheet name="Содержание жилья" sheetId="3" r:id="rId3"/>
    <sheet name="ОБЖ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<sst xmlns="http://schemas.openxmlformats.org/spreadsheetml/2006/main" count="310" uniqueCount="95">
  <si>
    <t>ИНФОРМАЦИЯ О НАЧИСЛЕННЫХ, СОБРАННЫХ И ИЗРАСХОДОВАННЫХ СРЕДСТВАХ  ПО СОСТОЯНИЮ НА 31.12.2015 Г.</t>
  </si>
  <si>
    <t>№ п/п</t>
  </si>
  <si>
    <t>Адрес</t>
  </si>
  <si>
    <t>Услуга</t>
  </si>
  <si>
    <t>Задолж-ть на 01.01.2015 г</t>
  </si>
  <si>
    <t>остаток средств на 01.01.2015 г.</t>
  </si>
  <si>
    <t>Начислено</t>
  </si>
  <si>
    <t>Оплачено</t>
  </si>
  <si>
    <t>Израсходовано</t>
  </si>
  <si>
    <t>Остаток на 31.12.2015 г.</t>
  </si>
  <si>
    <t>Задолженность на 31.12.2015 г.</t>
  </si>
  <si>
    <t>Дата заключения договора</t>
  </si>
  <si>
    <t>Улица</t>
  </si>
  <si>
    <t>Дом</t>
  </si>
  <si>
    <t>Большой проспект</t>
  </si>
  <si>
    <t>01.10.2012 г.</t>
  </si>
  <si>
    <t xml:space="preserve">Ремонт жилья </t>
  </si>
  <si>
    <t>Узлы учета</t>
  </si>
  <si>
    <t>Доп.статья (реклама)</t>
  </si>
  <si>
    <t xml:space="preserve">Ремонт жилья:субабоненты </t>
  </si>
  <si>
    <t>Узлы учета: субабоненты</t>
  </si>
  <si>
    <t>Доп.статья:субабоненты</t>
  </si>
  <si>
    <t>ИТОГО  РЕМОНТ ЖИЛЬЯ</t>
  </si>
  <si>
    <t>Техническое  обслуживание</t>
  </si>
  <si>
    <t>Аварийно-ремонтное обслуживание</t>
  </si>
  <si>
    <t>Техническое обслуживание вентканалов и дымоходов</t>
  </si>
  <si>
    <t>содержание и технадзор общедомовых узлов учета</t>
  </si>
  <si>
    <t>Дезинсекция и дератизация</t>
  </si>
  <si>
    <t>Энтомологическое обследование</t>
  </si>
  <si>
    <t>Техническое и аварийно-ремонтное обслуживание электрических сетей</t>
  </si>
  <si>
    <t>Услуги банков ,почты,ИВЦ</t>
  </si>
  <si>
    <t>Содержание и уход за зелеными насаждениями</t>
  </si>
  <si>
    <t>ИТОГО СОДЕРЖАНИЕ ЖИЛЬЯ</t>
  </si>
  <si>
    <t>Оплата старшим по домам</t>
  </si>
  <si>
    <t>ОБЖ</t>
  </si>
  <si>
    <t>Отопление</t>
  </si>
  <si>
    <t>Содержание газовых сетей</t>
  </si>
  <si>
    <t>ТБО</t>
  </si>
  <si>
    <t>Уборка придомовой территории</t>
  </si>
  <si>
    <t>Управление МКД</t>
  </si>
  <si>
    <t>Антенна</t>
  </si>
  <si>
    <t>ИТОГО ПО ДОМУ</t>
  </si>
  <si>
    <t>Январь 2015 г.</t>
  </si>
  <si>
    <t>Вид работ</t>
  </si>
  <si>
    <t>Место проведения работ</t>
  </si>
  <si>
    <t>Сумма</t>
  </si>
  <si>
    <t>Смена трубопровода ЦО ф 25,20 мм</t>
  </si>
  <si>
    <t>Б.Проспект 40</t>
  </si>
  <si>
    <t>кв. 38,41,44,47,50 (зал, кухня, ванная)</t>
  </si>
  <si>
    <t>ИТОГО</t>
  </si>
  <si>
    <t>Февраль 2015 г.</t>
  </si>
  <si>
    <t>Ремонт освещения на лестничных площадках</t>
  </si>
  <si>
    <t>Ремонт мягкой кровли</t>
  </si>
  <si>
    <t>кв. 20,35,48,50,70</t>
  </si>
  <si>
    <t>Июль 2015 г.</t>
  </si>
  <si>
    <t>Прокладка стояков электропитания</t>
  </si>
  <si>
    <t>Ремонт освещения</t>
  </si>
  <si>
    <t>Август 2015 г.</t>
  </si>
  <si>
    <t>Смена трубопровода ХВС ф 32 мм</t>
  </si>
  <si>
    <t>подвал</t>
  </si>
  <si>
    <t>Смена трубопровода ХВС ф 57,32 мм</t>
  </si>
  <si>
    <t>перенос на статью ОБЖ</t>
  </si>
  <si>
    <t>Ремонт этажных щитов</t>
  </si>
  <si>
    <t>Б. Проспект 40</t>
  </si>
  <si>
    <t>ВСЕГО</t>
  </si>
  <si>
    <t>Т/о УУТЭ ЦО</t>
  </si>
  <si>
    <t>Замена тройника ЦК ф 110х50 мм</t>
  </si>
  <si>
    <t>кв.50</t>
  </si>
  <si>
    <t>Март 2015 г.</t>
  </si>
  <si>
    <t>Апрель 2015 г.</t>
  </si>
  <si>
    <t>Закрытие отопительного периода: слив воды из системы</t>
  </si>
  <si>
    <t>Май 2015 г.</t>
  </si>
  <si>
    <t>Т/о общедомовых приборов учета электроэнергии</t>
  </si>
  <si>
    <t>Дезинсекция подвального помещения</t>
  </si>
  <si>
    <t>Опрессовка внутренней системы ЦО</t>
  </si>
  <si>
    <t>Июнь 2015 г.</t>
  </si>
  <si>
    <t>Акарицидная обработка</t>
  </si>
  <si>
    <t>Благоустройство дворовой территории, известковая окраска деревьев</t>
  </si>
  <si>
    <t>Проверка вычислителя количества теплоты ВКТ-7</t>
  </si>
  <si>
    <t>Проверка термопреобразователя сопротивления ТСМ (пара)</t>
  </si>
  <si>
    <t>Окраска газопровода и лавочек</t>
  </si>
  <si>
    <t>Ремонт лавочек</t>
  </si>
  <si>
    <t>Сентябрь 2015 г.</t>
  </si>
  <si>
    <t>Подготовка к запуску системы ЦО: промывка системы ЦО</t>
  </si>
  <si>
    <t>Октябрь 2015 г.</t>
  </si>
  <si>
    <t>первичное обследование, прочистка вентканалов и дымоходов</t>
  </si>
  <si>
    <t>Б Проспект 40</t>
  </si>
  <si>
    <t>кв.1-6,8,9,12,13,15-17,19-23,26-28,30,32,34,36-42,44-50,52-70</t>
  </si>
  <si>
    <t>Ноябрь 2015 г.</t>
  </si>
  <si>
    <t>Ликвидация воздушных пробок в стояках</t>
  </si>
  <si>
    <t>кв. 54,60,58,62,66,70</t>
  </si>
  <si>
    <t>Декабрь 2015 г.</t>
  </si>
  <si>
    <t>Устранение непрогрева системы ЦО: обходы и осмотры системы</t>
  </si>
  <si>
    <t>кв. 54</t>
  </si>
  <si>
    <t>2014 г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</si>
</sst>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4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b/>
      <i/>
      <sz val="11"/>
      <color indexed="10"/>
      <name val="Arial"/>
      <family val="2"/>
    </font>
    <font>
      <b/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2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2" fillId="0" borderId="1" xfId="0" applyFont="1" applyFill="1" applyBorder="1" applyAlignment="1">
      <alignment/>
    </xf>
    <xf numFmtId="164" fontId="3" fillId="0" borderId="1" xfId="0" applyFont="1" applyFill="1" applyBorder="1" applyAlignment="1">
      <alignment/>
    </xf>
    <xf numFmtId="164" fontId="0" fillId="0" borderId="1" xfId="0" applyFill="1" applyBorder="1" applyAlignment="1">
      <alignment/>
    </xf>
    <xf numFmtId="164" fontId="3" fillId="2" borderId="1" xfId="0" applyFont="1" applyFill="1" applyBorder="1" applyAlignment="1">
      <alignment/>
    </xf>
    <xf numFmtId="164" fontId="3" fillId="2" borderId="1" xfId="0" applyFont="1" applyFill="1" applyBorder="1" applyAlignment="1">
      <alignment horizontal="center"/>
    </xf>
    <xf numFmtId="164" fontId="4" fillId="2" borderId="1" xfId="0" applyFont="1" applyFill="1" applyBorder="1" applyAlignment="1">
      <alignment horizontal="center"/>
    </xf>
    <xf numFmtId="164" fontId="4" fillId="2" borderId="1" xfId="0" applyFont="1" applyFill="1" applyBorder="1" applyAlignment="1">
      <alignment horizontal="center" wrapText="1"/>
    </xf>
    <xf numFmtId="164" fontId="2" fillId="3" borderId="1" xfId="0" applyFont="1" applyFill="1" applyBorder="1" applyAlignment="1">
      <alignment/>
    </xf>
    <xf numFmtId="164" fontId="3" fillId="3" borderId="1" xfId="0" applyFont="1" applyFill="1" applyBorder="1" applyAlignment="1">
      <alignment horizontal="center"/>
    </xf>
    <xf numFmtId="164" fontId="5" fillId="3" borderId="1" xfId="0" applyFont="1" applyFill="1" applyBorder="1" applyAlignment="1">
      <alignment horizontal="center"/>
    </xf>
    <xf numFmtId="164" fontId="2" fillId="4" borderId="1" xfId="0" applyFont="1" applyFill="1" applyBorder="1" applyAlignment="1">
      <alignment/>
    </xf>
    <xf numFmtId="164" fontId="2" fillId="0" borderId="1" xfId="0" applyFont="1" applyBorder="1" applyAlignment="1">
      <alignment/>
    </xf>
    <xf numFmtId="164" fontId="4" fillId="0" borderId="1" xfId="0" applyFont="1" applyBorder="1" applyAlignment="1">
      <alignment/>
    </xf>
    <xf numFmtId="164" fontId="0" fillId="0" borderId="1" xfId="0" applyBorder="1" applyAlignment="1">
      <alignment/>
    </xf>
    <xf numFmtId="164" fontId="0" fillId="2" borderId="1" xfId="0" applyFill="1" applyBorder="1" applyAlignment="1">
      <alignment/>
    </xf>
    <xf numFmtId="164" fontId="2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/>
    </xf>
    <xf numFmtId="165" fontId="3" fillId="2" borderId="1" xfId="0" applyNumberFormat="1" applyFont="1" applyFill="1" applyBorder="1" applyAlignment="1">
      <alignment/>
    </xf>
    <xf numFmtId="164" fontId="3" fillId="3" borderId="1" xfId="0" applyFont="1" applyFill="1" applyBorder="1" applyAlignment="1">
      <alignment/>
    </xf>
    <xf numFmtId="165" fontId="3" fillId="3" borderId="1" xfId="0" applyNumberFormat="1" applyFont="1" applyFill="1" applyBorder="1" applyAlignment="1">
      <alignment/>
    </xf>
    <xf numFmtId="164" fontId="0" fillId="3" borderId="1" xfId="0" applyFill="1" applyBorder="1" applyAlignment="1">
      <alignment/>
    </xf>
    <xf numFmtId="164" fontId="6" fillId="5" borderId="1" xfId="0" applyNumberFormat="1" applyFont="1" applyFill="1" applyBorder="1" applyAlignment="1">
      <alignment horizontal="center"/>
    </xf>
    <xf numFmtId="164" fontId="7" fillId="6" borderId="1" xfId="0" applyNumberFormat="1" applyFont="1" applyFill="1" applyBorder="1" applyAlignment="1">
      <alignment horizontal="center" wrapText="1"/>
    </xf>
    <xf numFmtId="164" fontId="8" fillId="6" borderId="1" xfId="0" applyNumberFormat="1" applyFont="1" applyFill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justify"/>
    </xf>
    <xf numFmtId="164" fontId="10" fillId="0" borderId="1" xfId="0" applyNumberFormat="1" applyFont="1" applyBorder="1" applyAlignment="1">
      <alignment horizontal="center" wrapText="1"/>
    </xf>
    <xf numFmtId="164" fontId="9" fillId="0" borderId="1" xfId="0" applyFont="1" applyBorder="1" applyAlignment="1">
      <alignment horizontal="center"/>
    </xf>
    <xf numFmtId="164" fontId="11" fillId="6" borderId="1" xfId="0" applyFont="1" applyFill="1" applyBorder="1" applyAlignment="1">
      <alignment/>
    </xf>
    <xf numFmtId="164" fontId="11" fillId="6" borderId="1" xfId="0" applyFont="1" applyFill="1" applyBorder="1" applyAlignment="1">
      <alignment horizontal="center"/>
    </xf>
    <xf numFmtId="164" fontId="11" fillId="0" borderId="1" xfId="0" applyFont="1" applyBorder="1" applyAlignment="1">
      <alignment horizontal="center"/>
    </xf>
    <xf numFmtId="164" fontId="12" fillId="0" borderId="1" xfId="0" applyFont="1" applyBorder="1" applyAlignment="1">
      <alignment horizontal="center" wrapText="1"/>
    </xf>
    <xf numFmtId="164" fontId="12" fillId="0" borderId="0" xfId="0" applyFont="1" applyAlignment="1">
      <alignment horizontal="center"/>
    </xf>
    <xf numFmtId="164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 wrapText="1"/>
    </xf>
    <xf numFmtId="164" fontId="9" fillId="0" borderId="0" xfId="0" applyFont="1" applyFill="1" applyBorder="1" applyAlignment="1">
      <alignment horizontal="center"/>
    </xf>
    <xf numFmtId="164" fontId="10" fillId="0" borderId="1" xfId="0" applyNumberFormat="1" applyFont="1" applyBorder="1" applyAlignment="1">
      <alignment horizontal="justify"/>
    </xf>
    <xf numFmtId="164" fontId="10" fillId="0" borderId="1" xfId="0" applyNumberFormat="1" applyFont="1" applyBorder="1" applyAlignment="1">
      <alignment horizontal="center"/>
    </xf>
    <xf numFmtId="164" fontId="13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9" fillId="0" borderId="1" xfId="0" applyFont="1" applyBorder="1" applyAlignment="1">
      <alignment horizontal="justify"/>
    </xf>
    <xf numFmtId="164" fontId="4" fillId="6" borderId="1" xfId="0" applyFont="1" applyFill="1" applyBorder="1" applyAlignment="1">
      <alignment horizontal="center"/>
    </xf>
    <xf numFmtId="164" fontId="10" fillId="0" borderId="1" xfId="0" applyNumberFormat="1" applyFont="1" applyBorder="1" applyAlignment="1">
      <alignment horizontal="right"/>
    </xf>
    <xf numFmtId="164" fontId="9" fillId="0" borderId="1" xfId="0" applyFont="1" applyBorder="1" applyAlignment="1">
      <alignment/>
    </xf>
    <xf numFmtId="164" fontId="11" fillId="0" borderId="0" xfId="0" applyFont="1" applyFill="1" applyBorder="1" applyAlignment="1">
      <alignment/>
    </xf>
    <xf numFmtId="164" fontId="11" fillId="0" borderId="0" xfId="0" applyFont="1" applyFill="1" applyBorder="1" applyAlignment="1">
      <alignment horizontal="center"/>
    </xf>
    <xf numFmtId="164" fontId="0" fillId="0" borderId="0" xfId="0" applyFill="1" applyAlignment="1">
      <alignment/>
    </xf>
    <xf numFmtId="164" fontId="10" fillId="0" borderId="1" xfId="0" applyFont="1" applyBorder="1" applyAlignment="1">
      <alignment horizontal="center" wrapText="1"/>
    </xf>
    <xf numFmtId="164" fontId="10" fillId="0" borderId="0" xfId="0" applyFont="1" applyAlignment="1">
      <alignment horizontal="center"/>
    </xf>
    <xf numFmtId="164" fontId="10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15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ды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852">
          <cell r="E852">
            <v>13472.14</v>
          </cell>
          <cell r="F852">
            <v>69511.36</v>
          </cell>
          <cell r="G852">
            <v>150510.24000000002</v>
          </cell>
          <cell r="H852">
            <v>151782.96999999997</v>
          </cell>
          <cell r="I852">
            <v>64660.45</v>
          </cell>
          <cell r="J852">
            <v>156633.87999999995</v>
          </cell>
          <cell r="K852">
            <v>12199.410000000033</v>
          </cell>
        </row>
        <row r="853"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E854">
            <v>0</v>
          </cell>
          <cell r="F854">
            <v>3840</v>
          </cell>
          <cell r="G854">
            <v>1920</v>
          </cell>
          <cell r="H854">
            <v>1920</v>
          </cell>
          <cell r="I854">
            <v>0</v>
          </cell>
          <cell r="J854">
            <v>5760</v>
          </cell>
          <cell r="K854">
            <v>0</v>
          </cell>
        </row>
        <row r="855"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</row>
        <row r="856">
          <cell r="E856">
            <v>0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</row>
        <row r="857"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</row>
        <row r="859">
          <cell r="E859">
            <v>3715.77</v>
          </cell>
          <cell r="F859">
            <v>-41460.44</v>
          </cell>
          <cell r="G859">
            <v>46202.15</v>
          </cell>
          <cell r="H859">
            <v>45727.61</v>
          </cell>
          <cell r="I859">
            <v>70337.77999999998</v>
          </cell>
          <cell r="J859">
            <v>-66070.60999999999</v>
          </cell>
          <cell r="K859">
            <v>4190.309999999998</v>
          </cell>
        </row>
        <row r="860">
          <cell r="E860">
            <v>5417.96</v>
          </cell>
          <cell r="F860">
            <v>-5417.96</v>
          </cell>
          <cell r="G860">
            <v>60526.75</v>
          </cell>
          <cell r="H860">
            <v>59905.18000000001</v>
          </cell>
          <cell r="I860">
            <v>60526.75</v>
          </cell>
          <cell r="J860">
            <v>-6039.529999999992</v>
          </cell>
          <cell r="K860">
            <v>6039.529999999999</v>
          </cell>
        </row>
        <row r="861">
          <cell r="E861">
            <v>130.67</v>
          </cell>
          <cell r="F861">
            <v>-14379.34</v>
          </cell>
          <cell r="G861">
            <v>22596.74</v>
          </cell>
          <cell r="H861">
            <v>22364.59</v>
          </cell>
          <cell r="I861">
            <v>-21310</v>
          </cell>
          <cell r="J861">
            <v>29295.25</v>
          </cell>
          <cell r="K861">
            <v>362.8199999999997</v>
          </cell>
        </row>
        <row r="862">
          <cell r="E862">
            <v>0</v>
          </cell>
          <cell r="F862">
            <v>0</v>
          </cell>
          <cell r="G862">
            <v>18158.04</v>
          </cell>
          <cell r="H862">
            <v>17971.52</v>
          </cell>
          <cell r="I862">
            <v>17485</v>
          </cell>
          <cell r="J862">
            <v>486.52000000000044</v>
          </cell>
          <cell r="K862">
            <v>186.52000000000044</v>
          </cell>
        </row>
        <row r="863">
          <cell r="E863">
            <v>332.12</v>
          </cell>
          <cell r="F863">
            <v>-2981.2</v>
          </cell>
          <cell r="G863">
            <v>3712.320000000001</v>
          </cell>
          <cell r="H863">
            <v>3674.17</v>
          </cell>
          <cell r="I863">
            <v>29359.2</v>
          </cell>
          <cell r="J863">
            <v>-28666.23</v>
          </cell>
          <cell r="K863">
            <v>370.2700000000009</v>
          </cell>
        </row>
        <row r="864">
          <cell r="E864">
            <v>10.93</v>
          </cell>
          <cell r="F864">
            <v>261.5</v>
          </cell>
          <cell r="G864">
            <v>121.07000000000002</v>
          </cell>
          <cell r="H864">
            <v>119.78999999999999</v>
          </cell>
          <cell r="I864">
            <v>0</v>
          </cell>
          <cell r="J864">
            <v>381.28999999999996</v>
          </cell>
          <cell r="K864">
            <v>12.210000000000036</v>
          </cell>
        </row>
        <row r="865">
          <cell r="E865">
            <v>2376.65</v>
          </cell>
          <cell r="F865">
            <v>-2376.65</v>
          </cell>
          <cell r="G865">
            <v>26551.300000000003</v>
          </cell>
          <cell r="H865">
            <v>26278.399999999994</v>
          </cell>
          <cell r="I865">
            <v>26551.300000000003</v>
          </cell>
          <cell r="J865">
            <v>-2649.55000000001</v>
          </cell>
          <cell r="K865">
            <v>2649.55000000001</v>
          </cell>
        </row>
        <row r="866">
          <cell r="E866">
            <v>2239.38</v>
          </cell>
          <cell r="F866">
            <v>-4934.32</v>
          </cell>
          <cell r="G866">
            <v>25017.74</v>
          </cell>
          <cell r="H866">
            <v>24760.809999999998</v>
          </cell>
          <cell r="I866">
            <v>23621.20624</v>
          </cell>
          <cell r="J866">
            <v>-3794.7162400000016</v>
          </cell>
          <cell r="K866">
            <v>2496.310000000005</v>
          </cell>
        </row>
        <row r="867">
          <cell r="E867">
            <v>296.08</v>
          </cell>
          <cell r="F867">
            <v>-112407.14</v>
          </cell>
          <cell r="G867">
            <v>3308.7700000000004</v>
          </cell>
          <cell r="H867">
            <v>3274.7999999999997</v>
          </cell>
          <cell r="I867">
            <v>0</v>
          </cell>
          <cell r="J867">
            <v>-109132.34</v>
          </cell>
          <cell r="K867">
            <v>330.05000000000064</v>
          </cell>
        </row>
        <row r="869">
          <cell r="E869">
            <v>5417.73</v>
          </cell>
          <cell r="F869">
            <v>-5417.73</v>
          </cell>
          <cell r="G869">
            <v>60526.80000000001</v>
          </cell>
          <cell r="H869">
            <v>61200.26</v>
          </cell>
          <cell r="I869">
            <v>60526.80000000001</v>
          </cell>
          <cell r="J869">
            <v>-4744.270000000011</v>
          </cell>
          <cell r="K869">
            <v>4744.270000000011</v>
          </cell>
        </row>
        <row r="870">
          <cell r="E870">
            <v>16684.12</v>
          </cell>
          <cell r="F870">
            <v>185071.88</v>
          </cell>
          <cell r="G870">
            <v>0</v>
          </cell>
          <cell r="H870">
            <v>16690.44</v>
          </cell>
          <cell r="I870">
            <v>112566.99</v>
          </cell>
          <cell r="J870">
            <v>89195.33</v>
          </cell>
          <cell r="K870">
            <v>-6.319999999999709</v>
          </cell>
        </row>
        <row r="871"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E872">
            <v>2925.51</v>
          </cell>
          <cell r="F872">
            <v>0</v>
          </cell>
          <cell r="G872">
            <v>32684.929999999993</v>
          </cell>
          <cell r="H872">
            <v>33213.03</v>
          </cell>
          <cell r="I872">
            <v>33213.03</v>
          </cell>
          <cell r="J872">
            <v>0</v>
          </cell>
          <cell r="K872">
            <v>2397.409999999996</v>
          </cell>
        </row>
        <row r="873">
          <cell r="E873">
            <v>6621.42</v>
          </cell>
          <cell r="F873">
            <v>-6621.42</v>
          </cell>
          <cell r="G873">
            <v>48017.87999999998</v>
          </cell>
          <cell r="H873">
            <v>50858.169999999984</v>
          </cell>
          <cell r="I873">
            <v>48017.87999999998</v>
          </cell>
          <cell r="J873">
            <v>-3781.1299999999974</v>
          </cell>
          <cell r="K873">
            <v>3781.1299999999974</v>
          </cell>
        </row>
        <row r="874">
          <cell r="E874">
            <v>9029.55</v>
          </cell>
          <cell r="F874">
            <v>-9029.55</v>
          </cell>
          <cell r="G874">
            <v>100878</v>
          </cell>
          <cell r="H874">
            <v>101816.87</v>
          </cell>
          <cell r="I874">
            <v>100878</v>
          </cell>
          <cell r="J874">
            <v>-8090.680000000008</v>
          </cell>
          <cell r="K874">
            <v>8090.680000000008</v>
          </cell>
        </row>
        <row r="875">
          <cell r="E875">
            <v>6356.67</v>
          </cell>
          <cell r="F875">
            <v>-6356.68</v>
          </cell>
          <cell r="G875">
            <v>74651.57</v>
          </cell>
          <cell r="H875">
            <v>75102.75</v>
          </cell>
          <cell r="I875">
            <v>74651.57</v>
          </cell>
          <cell r="J875">
            <v>-5905.5</v>
          </cell>
          <cell r="K875">
            <v>5905.490000000005</v>
          </cell>
        </row>
        <row r="876"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zoomScale="80" zoomScaleNormal="80" workbookViewId="0" topLeftCell="A4">
      <selection activeCell="J20" sqref="J20"/>
    </sheetView>
  </sheetViews>
  <sheetFormatPr defaultColWidth="12.57421875" defaultRowHeight="12.75"/>
  <cols>
    <col min="1" max="1" width="7.421875" style="0" customWidth="1"/>
    <col min="2" max="2" width="23.140625" style="0" customWidth="1"/>
    <col min="3" max="3" width="11.57421875" style="0" customWidth="1"/>
    <col min="4" max="4" width="34.57421875" style="0" customWidth="1"/>
    <col min="5" max="5" width="17.140625" style="0" customWidth="1"/>
    <col min="6" max="6" width="16.28125" style="0" customWidth="1"/>
    <col min="7" max="7" width="21.00390625" style="0" customWidth="1"/>
    <col min="8" max="8" width="14.28125" style="0" customWidth="1"/>
    <col min="9" max="9" width="19.7109375" style="0" customWidth="1"/>
    <col min="10" max="10" width="17.7109375" style="0" customWidth="1"/>
    <col min="11" max="11" width="20.7109375" style="0" customWidth="1"/>
    <col min="12" max="12" width="17.7109375" style="0" customWidth="1"/>
    <col min="13" max="16384" width="11.57421875" style="0" customWidth="1"/>
  </cols>
  <sheetData>
    <row r="1" spans="1:12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4"/>
    </row>
    <row r="3" spans="1:12" ht="12.75" customHeight="1">
      <c r="A3" s="5" t="s">
        <v>1</v>
      </c>
      <c r="B3" s="6" t="s">
        <v>2</v>
      </c>
      <c r="C3" s="6"/>
      <c r="D3" s="7" t="s">
        <v>3</v>
      </c>
      <c r="E3" s="8" t="s">
        <v>4</v>
      </c>
      <c r="F3" s="8" t="s">
        <v>5</v>
      </c>
      <c r="G3" s="7" t="s">
        <v>6</v>
      </c>
      <c r="H3" s="7" t="s">
        <v>7</v>
      </c>
      <c r="I3" s="7" t="s">
        <v>8</v>
      </c>
      <c r="J3" s="8" t="s">
        <v>9</v>
      </c>
      <c r="K3" s="8" t="s">
        <v>10</v>
      </c>
      <c r="L3" s="8" t="s">
        <v>11</v>
      </c>
    </row>
    <row r="4" spans="1:12" ht="31.5" customHeight="1">
      <c r="A4" s="5"/>
      <c r="B4" s="7" t="s">
        <v>12</v>
      </c>
      <c r="C4" s="7" t="s">
        <v>13</v>
      </c>
      <c r="D4" s="7"/>
      <c r="E4" s="7"/>
      <c r="F4" s="8"/>
      <c r="G4" s="7"/>
      <c r="H4" s="7"/>
      <c r="I4" s="7"/>
      <c r="J4" s="7"/>
      <c r="K4" s="7"/>
      <c r="L4" s="8"/>
    </row>
    <row r="5" spans="1:12" ht="12.75">
      <c r="A5" s="9">
        <v>27</v>
      </c>
      <c r="B5" s="10" t="s">
        <v>14</v>
      </c>
      <c r="C5" s="10">
        <v>40</v>
      </c>
      <c r="D5" s="9"/>
      <c r="E5" s="9"/>
      <c r="F5" s="9"/>
      <c r="G5" s="9"/>
      <c r="H5" s="9"/>
      <c r="I5" s="9"/>
      <c r="J5" s="9"/>
      <c r="K5" s="9"/>
      <c r="L5" s="11" t="s">
        <v>15</v>
      </c>
    </row>
    <row r="6" spans="1:12" ht="12.75">
      <c r="A6" s="12">
        <v>3</v>
      </c>
      <c r="B6" s="13"/>
      <c r="C6" s="13"/>
      <c r="D6" s="13" t="s">
        <v>16</v>
      </c>
      <c r="E6" s="14">
        <f>'[1]Лицевые счета домов свод'!E852</f>
        <v>13472.14</v>
      </c>
      <c r="F6" s="14">
        <f>'[1]Лицевые счета домов свод'!F852</f>
        <v>69511.36</v>
      </c>
      <c r="G6" s="14">
        <f>'[1]Лицевые счета домов свод'!G852</f>
        <v>150510.24000000002</v>
      </c>
      <c r="H6" s="14">
        <f>'[1]Лицевые счета домов свод'!H852</f>
        <v>151782.96999999997</v>
      </c>
      <c r="I6" s="14">
        <f>'[1]Лицевые счета домов свод'!I852</f>
        <v>64660.45</v>
      </c>
      <c r="J6" s="14">
        <f>'[1]Лицевые счета домов свод'!J852</f>
        <v>156633.87999999995</v>
      </c>
      <c r="K6" s="14">
        <f>'[1]Лицевые счета домов свод'!K852</f>
        <v>12199.410000000033</v>
      </c>
      <c r="L6" s="15"/>
    </row>
    <row r="7" spans="1:12" ht="12.75">
      <c r="A7" s="13"/>
      <c r="B7" s="13"/>
      <c r="C7" s="13"/>
      <c r="D7" s="13" t="s">
        <v>17</v>
      </c>
      <c r="E7" s="14">
        <f>'[1]Лицевые счета домов свод'!E853</f>
        <v>0</v>
      </c>
      <c r="F7" s="14">
        <f>'[1]Лицевые счета домов свод'!F853</f>
        <v>0</v>
      </c>
      <c r="G7" s="14">
        <f>'[1]Лицевые счета домов свод'!G853</f>
        <v>0</v>
      </c>
      <c r="H7" s="14">
        <f>'[1]Лицевые счета домов свод'!H853</f>
        <v>0</v>
      </c>
      <c r="I7" s="14">
        <f>'[1]Лицевые счета домов свод'!I853</f>
        <v>0</v>
      </c>
      <c r="J7" s="14">
        <f>'[1]Лицевые счета домов свод'!J853</f>
        <v>0</v>
      </c>
      <c r="K7" s="14">
        <f>'[1]Лицевые счета домов свод'!K853</f>
        <v>0</v>
      </c>
      <c r="L7" s="15"/>
    </row>
    <row r="8" spans="1:12" ht="12.75">
      <c r="A8" s="13"/>
      <c r="B8" s="13"/>
      <c r="C8" s="13"/>
      <c r="D8" s="13" t="s">
        <v>18</v>
      </c>
      <c r="E8" s="14">
        <f>'[1]Лицевые счета домов свод'!E854</f>
        <v>0</v>
      </c>
      <c r="F8" s="14">
        <f>'[1]Лицевые счета домов свод'!F854</f>
        <v>3840</v>
      </c>
      <c r="G8" s="14">
        <f>'[1]Лицевые счета домов свод'!G854</f>
        <v>1920</v>
      </c>
      <c r="H8" s="14">
        <f>'[1]Лицевые счета домов свод'!H854</f>
        <v>1920</v>
      </c>
      <c r="I8" s="14">
        <f>'[1]Лицевые счета домов свод'!I854</f>
        <v>0</v>
      </c>
      <c r="J8" s="14">
        <f>'[1]Лицевые счета домов свод'!J854</f>
        <v>5760</v>
      </c>
      <c r="K8" s="14">
        <f>'[1]Лицевые счета домов свод'!K854</f>
        <v>0</v>
      </c>
      <c r="L8" s="15"/>
    </row>
    <row r="9" spans="1:12" ht="12.75">
      <c r="A9" s="13"/>
      <c r="B9" s="13"/>
      <c r="C9" s="13"/>
      <c r="D9" s="13" t="s">
        <v>19</v>
      </c>
      <c r="E9" s="14">
        <f>'[1]Лицевые счета домов свод'!E855</f>
        <v>0</v>
      </c>
      <c r="F9" s="14">
        <f>'[1]Лицевые счета домов свод'!F855</f>
        <v>0</v>
      </c>
      <c r="G9" s="14">
        <f>'[1]Лицевые счета домов свод'!G855</f>
        <v>0</v>
      </c>
      <c r="H9" s="14">
        <f>'[1]Лицевые счета домов свод'!H855</f>
        <v>0</v>
      </c>
      <c r="I9" s="14">
        <f>'[1]Лицевые счета домов свод'!I855</f>
        <v>0</v>
      </c>
      <c r="J9" s="14">
        <f>'[1]Лицевые счета домов свод'!J855</f>
        <v>0</v>
      </c>
      <c r="K9" s="14">
        <f>'[1]Лицевые счета домов свод'!K855</f>
        <v>0</v>
      </c>
      <c r="L9" s="15"/>
    </row>
    <row r="10" spans="1:12" ht="12.75">
      <c r="A10" s="13"/>
      <c r="B10" s="13"/>
      <c r="C10" s="13"/>
      <c r="D10" s="13" t="s">
        <v>20</v>
      </c>
      <c r="E10" s="14">
        <f>'[1]Лицевые счета домов свод'!E856</f>
        <v>0</v>
      </c>
      <c r="F10" s="14">
        <f>'[1]Лицевые счета домов свод'!F856</f>
        <v>0</v>
      </c>
      <c r="G10" s="14">
        <f>'[1]Лицевые счета домов свод'!G856</f>
        <v>0</v>
      </c>
      <c r="H10" s="14">
        <f>'[1]Лицевые счета домов свод'!H856</f>
        <v>0</v>
      </c>
      <c r="I10" s="14">
        <f>'[1]Лицевые счета домов свод'!I856</f>
        <v>0</v>
      </c>
      <c r="J10" s="14">
        <f>'[1]Лицевые счета домов свод'!J856</f>
        <v>0</v>
      </c>
      <c r="K10" s="14">
        <f>'[1]Лицевые счета домов свод'!K856</f>
        <v>0</v>
      </c>
      <c r="L10" s="15"/>
    </row>
    <row r="11" spans="1:12" ht="12.75">
      <c r="A11" s="13"/>
      <c r="B11" s="13"/>
      <c r="C11" s="13"/>
      <c r="D11" s="13" t="s">
        <v>21</v>
      </c>
      <c r="E11" s="14">
        <f>'[1]Лицевые счета домов свод'!E857</f>
        <v>0</v>
      </c>
      <c r="F11" s="14">
        <f>'[1]Лицевые счета домов свод'!F857</f>
        <v>0</v>
      </c>
      <c r="G11" s="14">
        <f>'[1]Лицевые счета домов свод'!G857</f>
        <v>0</v>
      </c>
      <c r="H11" s="14">
        <f>'[1]Лицевые счета домов свод'!H857</f>
        <v>0</v>
      </c>
      <c r="I11" s="14">
        <f>'[1]Лицевые счета домов свод'!I857</f>
        <v>0</v>
      </c>
      <c r="J11" s="14">
        <f>'[1]Лицевые счета домов свод'!J857</f>
        <v>0</v>
      </c>
      <c r="K11" s="14">
        <f>'[1]Лицевые счета домов свод'!K857</f>
        <v>0</v>
      </c>
      <c r="L11" s="15"/>
    </row>
    <row r="12" spans="1:12" ht="12.75">
      <c r="A12" s="13"/>
      <c r="B12" s="13"/>
      <c r="C12" s="13"/>
      <c r="D12" s="5" t="s">
        <v>22</v>
      </c>
      <c r="E12" s="5">
        <f>SUM(E5:E11)</f>
        <v>13472.14</v>
      </c>
      <c r="F12" s="5">
        <f>SUM(F5:F11)</f>
        <v>73351.36</v>
      </c>
      <c r="G12" s="5">
        <f>SUM(G5:G11)</f>
        <v>152430.24000000002</v>
      </c>
      <c r="H12" s="5">
        <f>SUM(H5:H11)</f>
        <v>153702.96999999997</v>
      </c>
      <c r="I12" s="5">
        <f>SUM(I5:I11)</f>
        <v>64660.45</v>
      </c>
      <c r="J12" s="5">
        <f>SUM(J5:J11)</f>
        <v>162393.87999999995</v>
      </c>
      <c r="K12" s="5">
        <f>SUM(K5:K11)</f>
        <v>12199.410000000033</v>
      </c>
      <c r="L12" s="16"/>
    </row>
    <row r="13" spans="1:12" ht="24.75" customHeight="1">
      <c r="A13" s="13"/>
      <c r="B13" s="13"/>
      <c r="C13" s="13"/>
      <c r="D13" s="17" t="s">
        <v>23</v>
      </c>
      <c r="E13" s="14">
        <f>'[1]Лицевые счета домов свод'!E859</f>
        <v>3715.77</v>
      </c>
      <c r="F13" s="14">
        <f>'[1]Лицевые счета домов свод'!F859</f>
        <v>-41460.44</v>
      </c>
      <c r="G13" s="14">
        <f>'[1]Лицевые счета домов свод'!G859</f>
        <v>46202.15</v>
      </c>
      <c r="H13" s="14">
        <f>'[1]Лицевые счета домов свод'!H859</f>
        <v>45727.61</v>
      </c>
      <c r="I13" s="14">
        <f>'[1]Лицевые счета домов свод'!I859</f>
        <v>70337.77999999998</v>
      </c>
      <c r="J13" s="14">
        <f>'[1]Лицевые счета домов свод'!J859</f>
        <v>-66070.60999999999</v>
      </c>
      <c r="K13" s="14">
        <f>'[1]Лицевые счета домов свод'!K859</f>
        <v>4190.309999999998</v>
      </c>
      <c r="L13" s="15"/>
    </row>
    <row r="14" spans="1:12" ht="28.5" customHeight="1">
      <c r="A14" s="13"/>
      <c r="B14" s="13"/>
      <c r="C14" s="13"/>
      <c r="D14" s="17" t="s">
        <v>24</v>
      </c>
      <c r="E14" s="14">
        <f>'[1]Лицевые счета домов свод'!E860</f>
        <v>5417.96</v>
      </c>
      <c r="F14" s="14">
        <f>'[1]Лицевые счета домов свод'!F860</f>
        <v>-5417.96</v>
      </c>
      <c r="G14" s="14">
        <f>'[1]Лицевые счета домов свод'!G860</f>
        <v>60526.75</v>
      </c>
      <c r="H14" s="14">
        <f>'[1]Лицевые счета домов свод'!H860</f>
        <v>59905.18000000001</v>
      </c>
      <c r="I14" s="14">
        <f>'[1]Лицевые счета домов свод'!I860</f>
        <v>60526.75</v>
      </c>
      <c r="J14" s="14">
        <f>'[1]Лицевые счета домов свод'!J860</f>
        <v>-6039.529999999992</v>
      </c>
      <c r="K14" s="14">
        <f>'[1]Лицевые счета домов свод'!K860</f>
        <v>6039.529999999999</v>
      </c>
      <c r="L14" s="15"/>
    </row>
    <row r="15" spans="1:12" ht="27" customHeight="1">
      <c r="A15" s="13"/>
      <c r="B15" s="13"/>
      <c r="C15" s="13"/>
      <c r="D15" s="17" t="s">
        <v>25</v>
      </c>
      <c r="E15" s="14">
        <f>'[1]Лицевые счета домов свод'!E861</f>
        <v>130.67</v>
      </c>
      <c r="F15" s="14">
        <f>'[1]Лицевые счета домов свод'!F861</f>
        <v>-14379.34</v>
      </c>
      <c r="G15" s="14">
        <f>'[1]Лицевые счета домов свод'!G861</f>
        <v>22596.74</v>
      </c>
      <c r="H15" s="14">
        <f>'[1]Лицевые счета домов свод'!H861</f>
        <v>22364.59</v>
      </c>
      <c r="I15" s="14">
        <f>'[1]Лицевые счета домов свод'!I861</f>
        <v>-21310</v>
      </c>
      <c r="J15" s="14">
        <f>'[1]Лицевые счета домов свод'!J861</f>
        <v>29295.25</v>
      </c>
      <c r="K15" s="14">
        <f>'[1]Лицевые счета домов свод'!K861</f>
        <v>362.8199999999997</v>
      </c>
      <c r="L15" s="15"/>
    </row>
    <row r="16" spans="1:12" ht="27" customHeight="1">
      <c r="A16" s="13"/>
      <c r="B16" s="13"/>
      <c r="C16" s="13"/>
      <c r="D16" s="17" t="s">
        <v>26</v>
      </c>
      <c r="E16" s="14">
        <f>'[1]Лицевые счета домов свод'!E862</f>
        <v>0</v>
      </c>
      <c r="F16" s="14">
        <f>'[1]Лицевые счета домов свод'!F862</f>
        <v>0</v>
      </c>
      <c r="G16" s="14">
        <f>'[1]Лицевые счета домов свод'!G862</f>
        <v>18158.04</v>
      </c>
      <c r="H16" s="14">
        <f>'[1]Лицевые счета домов свод'!H862</f>
        <v>17971.52</v>
      </c>
      <c r="I16" s="14">
        <f>'[1]Лицевые счета домов свод'!I862</f>
        <v>17485</v>
      </c>
      <c r="J16" s="14">
        <f>'[1]Лицевые счета домов свод'!J862</f>
        <v>486.52000000000044</v>
      </c>
      <c r="K16" s="14">
        <f>'[1]Лицевые счета домов свод'!K862</f>
        <v>186.52000000000044</v>
      </c>
      <c r="L16" s="15"/>
    </row>
    <row r="17" spans="1:12" ht="12.75">
      <c r="A17" s="13"/>
      <c r="B17" s="13"/>
      <c r="C17" s="13"/>
      <c r="D17" s="13" t="s">
        <v>27</v>
      </c>
      <c r="E17" s="14">
        <f>'[1]Лицевые счета домов свод'!E863</f>
        <v>332.12</v>
      </c>
      <c r="F17" s="14">
        <f>'[1]Лицевые счета домов свод'!F863</f>
        <v>-2981.2</v>
      </c>
      <c r="G17" s="14">
        <f>'[1]Лицевые счета домов свод'!G863</f>
        <v>3712.320000000001</v>
      </c>
      <c r="H17" s="14">
        <f>'[1]Лицевые счета домов свод'!H863</f>
        <v>3674.17</v>
      </c>
      <c r="I17" s="14">
        <f>'[1]Лицевые счета домов свод'!I863</f>
        <v>29359.2</v>
      </c>
      <c r="J17" s="14">
        <f>'[1]Лицевые счета домов свод'!J863</f>
        <v>-28666.23</v>
      </c>
      <c r="K17" s="14">
        <f>'[1]Лицевые счета домов свод'!K863</f>
        <v>370.2700000000009</v>
      </c>
      <c r="L17" s="15"/>
    </row>
    <row r="18" spans="1:12" ht="27.75" customHeight="1">
      <c r="A18" s="13"/>
      <c r="B18" s="13"/>
      <c r="C18" s="13"/>
      <c r="D18" s="17" t="s">
        <v>28</v>
      </c>
      <c r="E18" s="14">
        <f>'[1]Лицевые счета домов свод'!E864</f>
        <v>10.93</v>
      </c>
      <c r="F18" s="14">
        <f>'[1]Лицевые счета домов свод'!F864</f>
        <v>261.5</v>
      </c>
      <c r="G18" s="14">
        <f>'[1]Лицевые счета домов свод'!G864</f>
        <v>121.07000000000002</v>
      </c>
      <c r="H18" s="14">
        <f>'[1]Лицевые счета домов свод'!H864</f>
        <v>119.78999999999999</v>
      </c>
      <c r="I18" s="14">
        <f>'[1]Лицевые счета домов свод'!I864</f>
        <v>0</v>
      </c>
      <c r="J18" s="14">
        <f>'[1]Лицевые счета домов свод'!J864</f>
        <v>381.28999999999996</v>
      </c>
      <c r="K18" s="14">
        <f>'[1]Лицевые счета домов свод'!K864</f>
        <v>12.210000000000036</v>
      </c>
      <c r="L18" s="15"/>
    </row>
    <row r="19" spans="1:12" ht="46.5" customHeight="1">
      <c r="A19" s="13"/>
      <c r="B19" s="13"/>
      <c r="C19" s="13"/>
      <c r="D19" s="17" t="s">
        <v>29</v>
      </c>
      <c r="E19" s="14">
        <f>'[1]Лицевые счета домов свод'!E865</f>
        <v>2376.65</v>
      </c>
      <c r="F19" s="14">
        <f>'[1]Лицевые счета домов свод'!F865</f>
        <v>-2376.65</v>
      </c>
      <c r="G19" s="14">
        <f>'[1]Лицевые счета домов свод'!G865</f>
        <v>26551.300000000003</v>
      </c>
      <c r="H19" s="14">
        <f>'[1]Лицевые счета домов свод'!H865</f>
        <v>26278.399999999994</v>
      </c>
      <c r="I19" s="14">
        <f>'[1]Лицевые счета домов свод'!I865</f>
        <v>26551.300000000003</v>
      </c>
      <c r="J19" s="14">
        <f>'[1]Лицевые счета домов свод'!J865</f>
        <v>-2649.55000000001</v>
      </c>
      <c r="K19" s="14">
        <f>'[1]Лицевые счета домов свод'!K865</f>
        <v>2649.55000000001</v>
      </c>
      <c r="L19" s="15"/>
    </row>
    <row r="20" spans="1:12" ht="26.25" customHeight="1">
      <c r="A20" s="13"/>
      <c r="B20" s="13"/>
      <c r="C20" s="13"/>
      <c r="D20" s="17" t="s">
        <v>30</v>
      </c>
      <c r="E20" s="14">
        <f>'[1]Лицевые счета домов свод'!E866</f>
        <v>2239.38</v>
      </c>
      <c r="F20" s="14">
        <f>'[1]Лицевые счета домов свод'!F866</f>
        <v>-4934.32</v>
      </c>
      <c r="G20" s="14">
        <f>'[1]Лицевые счета домов свод'!G866</f>
        <v>25017.74</v>
      </c>
      <c r="H20" s="14">
        <f>'[1]Лицевые счета домов свод'!H866</f>
        <v>24760.809999999998</v>
      </c>
      <c r="I20" s="18">
        <f>'[1]Лицевые счета домов свод'!I866</f>
        <v>23621.20624</v>
      </c>
      <c r="J20" s="18">
        <f>'[1]Лицевые счета домов свод'!J866</f>
        <v>-3794.7162400000016</v>
      </c>
      <c r="K20" s="14">
        <f>'[1]Лицевые счета домов свод'!K866</f>
        <v>2496.310000000005</v>
      </c>
      <c r="L20" s="15"/>
    </row>
    <row r="21" spans="1:12" ht="33" customHeight="1">
      <c r="A21" s="13"/>
      <c r="B21" s="13"/>
      <c r="C21" s="13"/>
      <c r="D21" s="17" t="s">
        <v>31</v>
      </c>
      <c r="E21" s="14">
        <f>'[1]Лицевые счета домов свод'!E867</f>
        <v>296.08</v>
      </c>
      <c r="F21" s="14">
        <f>'[1]Лицевые счета домов свод'!F867</f>
        <v>-112407.14</v>
      </c>
      <c r="G21" s="14">
        <f>'[1]Лицевые счета домов свод'!G867</f>
        <v>3308.7700000000004</v>
      </c>
      <c r="H21" s="14">
        <f>'[1]Лицевые счета домов свод'!H867</f>
        <v>3274.7999999999997</v>
      </c>
      <c r="I21" s="14">
        <f>'[1]Лицевые счета домов свод'!I867</f>
        <v>0</v>
      </c>
      <c r="J21" s="14">
        <f>'[1]Лицевые счета домов свод'!J867</f>
        <v>-109132.34</v>
      </c>
      <c r="K21" s="14">
        <f>'[1]Лицевые счета домов свод'!K867</f>
        <v>330.05000000000064</v>
      </c>
      <c r="L21" s="15"/>
    </row>
    <row r="22" spans="1:12" ht="12.75">
      <c r="A22" s="13"/>
      <c r="B22" s="13"/>
      <c r="C22" s="13"/>
      <c r="D22" s="5" t="s">
        <v>32</v>
      </c>
      <c r="E22" s="5">
        <f>SUM(E13:E21)</f>
        <v>14519.56</v>
      </c>
      <c r="F22" s="5">
        <f>SUM(F13:F21)</f>
        <v>-183695.55</v>
      </c>
      <c r="G22" s="5">
        <f>SUM(G13:G21)</f>
        <v>206194.88</v>
      </c>
      <c r="H22" s="5">
        <f>SUM(H13:H21)</f>
        <v>204076.87</v>
      </c>
      <c r="I22" s="19">
        <f>SUM(I13:I21)</f>
        <v>206571.23624</v>
      </c>
      <c r="J22" s="19">
        <f>SUM(J13:J21)</f>
        <v>-186189.91624</v>
      </c>
      <c r="K22" s="5">
        <f>SUM(K13:K21)</f>
        <v>16637.570000000014</v>
      </c>
      <c r="L22" s="16"/>
    </row>
    <row r="23" spans="1:12" ht="12.75">
      <c r="A23" s="13"/>
      <c r="B23" s="13"/>
      <c r="C23" s="13"/>
      <c r="D23" s="13" t="s">
        <v>33</v>
      </c>
      <c r="E23" s="14">
        <f>'[1]Лицевые счета домов свод'!E869</f>
        <v>5417.73</v>
      </c>
      <c r="F23" s="14">
        <f>'[1]Лицевые счета домов свод'!F869</f>
        <v>-5417.73</v>
      </c>
      <c r="G23" s="14">
        <f>'[1]Лицевые счета домов свод'!G869</f>
        <v>60526.80000000001</v>
      </c>
      <c r="H23" s="14">
        <f>'[1]Лицевые счета домов свод'!H869</f>
        <v>61200.26</v>
      </c>
      <c r="I23" s="14">
        <f>'[1]Лицевые счета домов свод'!I869</f>
        <v>60526.80000000001</v>
      </c>
      <c r="J23" s="14">
        <f>'[1]Лицевые счета домов свод'!J869</f>
        <v>-4744.270000000011</v>
      </c>
      <c r="K23" s="14">
        <f>'[1]Лицевые счета домов свод'!K869</f>
        <v>4744.270000000011</v>
      </c>
      <c r="L23" s="15"/>
    </row>
    <row r="24" spans="1:12" ht="12.75">
      <c r="A24" s="13"/>
      <c r="B24" s="13"/>
      <c r="C24" s="13"/>
      <c r="D24" s="13" t="s">
        <v>34</v>
      </c>
      <c r="E24" s="14">
        <f>'[1]Лицевые счета домов свод'!E870</f>
        <v>16684.12</v>
      </c>
      <c r="F24" s="14">
        <f>'[1]Лицевые счета домов свод'!F870</f>
        <v>185071.88</v>
      </c>
      <c r="G24" s="14">
        <f>'[1]Лицевые счета домов свод'!G870</f>
        <v>0</v>
      </c>
      <c r="H24" s="14">
        <f>'[1]Лицевые счета домов свод'!H870</f>
        <v>16690.44</v>
      </c>
      <c r="I24" s="14">
        <f>'[1]Лицевые счета домов свод'!I870</f>
        <v>112566.99</v>
      </c>
      <c r="J24" s="14">
        <f>'[1]Лицевые счета домов свод'!J870</f>
        <v>89195.33</v>
      </c>
      <c r="K24" s="14">
        <f>'[1]Лицевые счета домов свод'!K870</f>
        <v>-6.319999999999709</v>
      </c>
      <c r="L24" s="15"/>
    </row>
    <row r="25" spans="1:12" ht="12.75">
      <c r="A25" s="13"/>
      <c r="B25" s="13"/>
      <c r="C25" s="13"/>
      <c r="D25" s="13" t="s">
        <v>35</v>
      </c>
      <c r="E25" s="14">
        <f>'[1]Лицевые счета домов свод'!E871</f>
        <v>0</v>
      </c>
      <c r="F25" s="14">
        <f>'[1]Лицевые счета домов свод'!F871</f>
        <v>0</v>
      </c>
      <c r="G25" s="14">
        <f>'[1]Лицевые счета домов свод'!G871</f>
        <v>0</v>
      </c>
      <c r="H25" s="14">
        <f>'[1]Лицевые счета домов свод'!H871</f>
        <v>0</v>
      </c>
      <c r="I25" s="14">
        <f>'[1]Лицевые счета домов свод'!I871</f>
        <v>0</v>
      </c>
      <c r="J25" s="14">
        <f>'[1]Лицевые счета домов свод'!J871</f>
        <v>0</v>
      </c>
      <c r="K25" s="14">
        <f>'[1]Лицевые счета домов свод'!K871</f>
        <v>0</v>
      </c>
      <c r="L25" s="15"/>
    </row>
    <row r="26" spans="1:12" ht="12.75">
      <c r="A26" s="13"/>
      <c r="B26" s="13"/>
      <c r="C26" s="13"/>
      <c r="D26" s="13" t="s">
        <v>36</v>
      </c>
      <c r="E26" s="14">
        <f>'[1]Лицевые счета домов свод'!E872</f>
        <v>2925.51</v>
      </c>
      <c r="F26" s="14">
        <f>'[1]Лицевые счета домов свод'!F872</f>
        <v>0</v>
      </c>
      <c r="G26" s="14">
        <f>'[1]Лицевые счета домов свод'!G872</f>
        <v>32684.929999999993</v>
      </c>
      <c r="H26" s="14">
        <f>'[1]Лицевые счета домов свод'!H872</f>
        <v>33213.03</v>
      </c>
      <c r="I26" s="14">
        <f>'[1]Лицевые счета домов свод'!I872</f>
        <v>33213.03</v>
      </c>
      <c r="J26" s="14">
        <f>'[1]Лицевые счета домов свод'!J872</f>
        <v>0</v>
      </c>
      <c r="K26" s="14">
        <f>'[1]Лицевые счета домов свод'!K872</f>
        <v>2397.409999999996</v>
      </c>
      <c r="L26" s="15"/>
    </row>
    <row r="27" spans="1:12" ht="12.75">
      <c r="A27" s="13"/>
      <c r="B27" s="13"/>
      <c r="C27" s="13"/>
      <c r="D27" s="13" t="s">
        <v>37</v>
      </c>
      <c r="E27" s="14">
        <f>'[1]Лицевые счета домов свод'!E873</f>
        <v>6621.42</v>
      </c>
      <c r="F27" s="14">
        <f>'[1]Лицевые счета домов свод'!F873</f>
        <v>-6621.42</v>
      </c>
      <c r="G27" s="14">
        <f>'[1]Лицевые счета домов свод'!G873</f>
        <v>48017.87999999998</v>
      </c>
      <c r="H27" s="14">
        <f>'[1]Лицевые счета домов свод'!H873</f>
        <v>50858.169999999984</v>
      </c>
      <c r="I27" s="14">
        <f>'[1]Лицевые счета домов свод'!I873</f>
        <v>48017.87999999998</v>
      </c>
      <c r="J27" s="14">
        <f>'[1]Лицевые счета домов свод'!J873</f>
        <v>-3781.1299999999974</v>
      </c>
      <c r="K27" s="14">
        <f>'[1]Лицевые счета домов свод'!K873</f>
        <v>3781.1299999999974</v>
      </c>
      <c r="L27" s="15"/>
    </row>
    <row r="28" spans="1:12" ht="12.75">
      <c r="A28" s="13"/>
      <c r="B28" s="13"/>
      <c r="C28" s="13"/>
      <c r="D28" s="13" t="s">
        <v>38</v>
      </c>
      <c r="E28" s="14">
        <f>'[1]Лицевые счета домов свод'!E874</f>
        <v>9029.55</v>
      </c>
      <c r="F28" s="14">
        <f>'[1]Лицевые счета домов свод'!F874</f>
        <v>-9029.55</v>
      </c>
      <c r="G28" s="14">
        <f>'[1]Лицевые счета домов свод'!G874</f>
        <v>100878</v>
      </c>
      <c r="H28" s="14">
        <f>'[1]Лицевые счета домов свод'!H874</f>
        <v>101816.87</v>
      </c>
      <c r="I28" s="14">
        <f>'[1]Лицевые счета домов свод'!I874</f>
        <v>100878</v>
      </c>
      <c r="J28" s="14">
        <f>'[1]Лицевые счета домов свод'!J874</f>
        <v>-8090.680000000008</v>
      </c>
      <c r="K28" s="14">
        <f>'[1]Лицевые счета домов свод'!K874</f>
        <v>8090.680000000008</v>
      </c>
      <c r="L28" s="15"/>
    </row>
    <row r="29" spans="1:12" ht="12.75">
      <c r="A29" s="13"/>
      <c r="B29" s="13"/>
      <c r="C29" s="13"/>
      <c r="D29" s="13" t="s">
        <v>39</v>
      </c>
      <c r="E29" s="14">
        <f>'[1]Лицевые счета домов свод'!E875</f>
        <v>6356.67</v>
      </c>
      <c r="F29" s="14">
        <f>'[1]Лицевые счета домов свод'!F875</f>
        <v>-6356.68</v>
      </c>
      <c r="G29" s="14">
        <f>'[1]Лицевые счета домов свод'!G875</f>
        <v>74651.57</v>
      </c>
      <c r="H29" s="14">
        <f>'[1]Лицевые счета домов свод'!H875</f>
        <v>75102.75</v>
      </c>
      <c r="I29" s="14">
        <f>'[1]Лицевые счета домов свод'!I875</f>
        <v>74651.57</v>
      </c>
      <c r="J29" s="14">
        <f>'[1]Лицевые счета домов свод'!J875</f>
        <v>-5905.5</v>
      </c>
      <c r="K29" s="14">
        <f>'[1]Лицевые счета домов свод'!K875</f>
        <v>5905.490000000005</v>
      </c>
      <c r="L29" s="15"/>
    </row>
    <row r="30" spans="1:12" ht="12.75">
      <c r="A30" s="13"/>
      <c r="B30" s="13"/>
      <c r="C30" s="13"/>
      <c r="D30" s="13" t="s">
        <v>40</v>
      </c>
      <c r="E30" s="14">
        <f>'[1]Лицевые счета домов свод'!E876</f>
        <v>0</v>
      </c>
      <c r="F30" s="14">
        <f>'[1]Лицевые счета домов свод'!F876</f>
        <v>0</v>
      </c>
      <c r="G30" s="14">
        <f>'[1]Лицевые счета домов свод'!G876</f>
        <v>0</v>
      </c>
      <c r="H30" s="14">
        <f>'[1]Лицевые счета домов свод'!H876</f>
        <v>0</v>
      </c>
      <c r="I30" s="14">
        <f>'[1]Лицевые счета домов свод'!I876</f>
        <v>0</v>
      </c>
      <c r="J30" s="14">
        <f>'[1]Лицевые счета домов свод'!J876</f>
        <v>0</v>
      </c>
      <c r="K30" s="14">
        <f>'[1]Лицевые счета домов свод'!K876</f>
        <v>0</v>
      </c>
      <c r="L30" s="15"/>
    </row>
    <row r="31" spans="1:12" ht="12.75">
      <c r="A31" s="9"/>
      <c r="B31" s="20" t="s">
        <v>41</v>
      </c>
      <c r="C31" s="20"/>
      <c r="D31" s="20"/>
      <c r="E31" s="20">
        <f>SUM(E23:E30)+E12+E22</f>
        <v>75026.69999999998</v>
      </c>
      <c r="F31" s="20">
        <f>SUM(F23:F30)+F12+F22</f>
        <v>47302.31</v>
      </c>
      <c r="G31" s="20">
        <f>SUM(G23:G30)+G12+G22</f>
        <v>675384.3</v>
      </c>
      <c r="H31" s="20">
        <f>SUM(H23:H30)+H12+H22</f>
        <v>696661.36</v>
      </c>
      <c r="I31" s="21">
        <f>SUM(I23:I30)+I12+I22</f>
        <v>701085.95624</v>
      </c>
      <c r="J31" s="21">
        <f>SUM(J23:J30)+J12+J22</f>
        <v>42877.713759999955</v>
      </c>
      <c r="K31" s="21">
        <f>SUM(K23:K30)+K12+K22</f>
        <v>53749.640000000065</v>
      </c>
      <c r="L31" s="22"/>
    </row>
  </sheetData>
  <sheetProtection selectLockedCells="1" selectUnlockedCells="1"/>
  <mergeCells count="13"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B31:D31"/>
  </mergeCells>
  <printOptions/>
  <pageMargins left="0.19652777777777777" right="0.19652777777777777" top="0.4618055555555556" bottom="0.4618055555555556" header="0.19652777777777777" footer="0.19652777777777777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zoomScale="80" zoomScaleNormal="80" workbookViewId="0" topLeftCell="A10">
      <selection activeCell="E40" sqref="E40"/>
    </sheetView>
  </sheetViews>
  <sheetFormatPr defaultColWidth="12.57421875" defaultRowHeight="12.75"/>
  <cols>
    <col min="1" max="1" width="8.421875" style="0" customWidth="1"/>
    <col min="2" max="2" width="42.7109375" style="0" customWidth="1"/>
    <col min="3" max="3" width="24.7109375" style="0" customWidth="1"/>
    <col min="4" max="4" width="34.28125" style="0" customWidth="1"/>
    <col min="5" max="5" width="23.00390625" style="0" customWidth="1"/>
    <col min="6" max="16384" width="11.57421875" style="0" customWidth="1"/>
  </cols>
  <sheetData>
    <row r="1" spans="1:5" ht="12.75">
      <c r="A1" s="23" t="s">
        <v>42</v>
      </c>
      <c r="B1" s="23"/>
      <c r="C1" s="23"/>
      <c r="D1" s="23"/>
      <c r="E1" s="23"/>
    </row>
    <row r="2" spans="1:5" ht="12.75">
      <c r="A2" s="24" t="s">
        <v>1</v>
      </c>
      <c r="B2" s="25" t="s">
        <v>43</v>
      </c>
      <c r="C2" s="25" t="s">
        <v>2</v>
      </c>
      <c r="D2" s="25" t="s">
        <v>44</v>
      </c>
      <c r="E2" s="25" t="s">
        <v>45</v>
      </c>
    </row>
    <row r="3" spans="1:5" ht="12.75">
      <c r="A3" s="26">
        <v>1</v>
      </c>
      <c r="B3" s="26" t="s">
        <v>46</v>
      </c>
      <c r="C3" s="26" t="s">
        <v>47</v>
      </c>
      <c r="D3" s="27" t="s">
        <v>48</v>
      </c>
      <c r="E3" s="26">
        <v>53596.29</v>
      </c>
    </row>
    <row r="4" spans="1:5" ht="12.75">
      <c r="A4" s="26">
        <v>2</v>
      </c>
      <c r="B4" s="28"/>
      <c r="C4" s="28"/>
      <c r="D4" s="28"/>
      <c r="E4" s="28"/>
    </row>
    <row r="5" spans="1:5" ht="12.75">
      <c r="A5" s="26">
        <v>3</v>
      </c>
      <c r="B5" s="29"/>
      <c r="C5" s="29"/>
      <c r="D5" s="29"/>
      <c r="E5" s="29"/>
    </row>
    <row r="6" spans="1:5" ht="12.75">
      <c r="A6" s="30"/>
      <c r="B6" s="31" t="s">
        <v>49</v>
      </c>
      <c r="C6" s="30"/>
      <c r="D6" s="30"/>
      <c r="E6" s="31">
        <f>E4+E3+E5</f>
        <v>53596.29</v>
      </c>
    </row>
    <row r="8" spans="1:5" ht="12.75">
      <c r="A8" s="23" t="s">
        <v>50</v>
      </c>
      <c r="B8" s="23"/>
      <c r="C8" s="23"/>
      <c r="D8" s="23"/>
      <c r="E8" s="23"/>
    </row>
    <row r="9" spans="1:5" ht="12.75">
      <c r="A9" s="24" t="s">
        <v>1</v>
      </c>
      <c r="B9" s="25" t="s">
        <v>43</v>
      </c>
      <c r="C9" s="25" t="s">
        <v>2</v>
      </c>
      <c r="D9" s="25" t="s">
        <v>44</v>
      </c>
      <c r="E9" s="25" t="s">
        <v>45</v>
      </c>
    </row>
    <row r="10" spans="1:5" ht="12.75">
      <c r="A10" s="29">
        <v>1</v>
      </c>
      <c r="B10" s="28" t="s">
        <v>51</v>
      </c>
      <c r="C10" s="28" t="s">
        <v>47</v>
      </c>
      <c r="D10" s="28"/>
      <c r="E10" s="28">
        <v>36331.16</v>
      </c>
    </row>
    <row r="11" spans="1:5" ht="12.75">
      <c r="A11" s="29">
        <v>2</v>
      </c>
      <c r="B11" s="28" t="s">
        <v>52</v>
      </c>
      <c r="C11" s="28" t="s">
        <v>47</v>
      </c>
      <c r="D11" s="28" t="s">
        <v>53</v>
      </c>
      <c r="E11" s="28">
        <v>34420.93</v>
      </c>
    </row>
    <row r="12" spans="1:5" ht="12.75">
      <c r="A12" s="29">
        <v>3</v>
      </c>
      <c r="B12" s="28"/>
      <c r="C12" s="28"/>
      <c r="D12" s="28"/>
      <c r="E12" s="28"/>
    </row>
    <row r="13" spans="1:5" ht="12.75">
      <c r="A13" s="30"/>
      <c r="B13" s="31" t="s">
        <v>49</v>
      </c>
      <c r="C13" s="30"/>
      <c r="D13" s="30"/>
      <c r="E13" s="31">
        <f>E10+E11+E12</f>
        <v>70752.09</v>
      </c>
    </row>
    <row r="15" spans="1:5" ht="12.75">
      <c r="A15" s="23" t="s">
        <v>54</v>
      </c>
      <c r="B15" s="23"/>
      <c r="C15" s="23"/>
      <c r="D15" s="23"/>
      <c r="E15" s="23"/>
    </row>
    <row r="16" spans="1:5" ht="12.75">
      <c r="A16" s="24" t="s">
        <v>1</v>
      </c>
      <c r="B16" s="25" t="s">
        <v>43</v>
      </c>
      <c r="C16" s="25" t="s">
        <v>2</v>
      </c>
      <c r="D16" s="25" t="s">
        <v>44</v>
      </c>
      <c r="E16" s="25" t="s">
        <v>45</v>
      </c>
    </row>
    <row r="17" spans="1:5" ht="12.75">
      <c r="A17" s="29">
        <v>1</v>
      </c>
      <c r="B17" s="29" t="s">
        <v>55</v>
      </c>
      <c r="C17" s="29" t="s">
        <v>47</v>
      </c>
      <c r="D17" s="29"/>
      <c r="E17" s="29">
        <v>19180.11</v>
      </c>
    </row>
    <row r="18" spans="1:5" ht="12.75">
      <c r="A18" s="29">
        <v>2</v>
      </c>
      <c r="B18" s="28" t="s">
        <v>56</v>
      </c>
      <c r="C18" s="28" t="s">
        <v>47</v>
      </c>
      <c r="D18" s="28"/>
      <c r="E18" s="28">
        <v>4538.89</v>
      </c>
    </row>
    <row r="19" spans="1:5" ht="12.75">
      <c r="A19" s="29">
        <v>3</v>
      </c>
      <c r="B19" s="29"/>
      <c r="C19" s="29"/>
      <c r="D19" s="29"/>
      <c r="E19" s="29"/>
    </row>
    <row r="20" spans="1:5" ht="12.75">
      <c r="A20" s="30"/>
      <c r="B20" s="31" t="s">
        <v>49</v>
      </c>
      <c r="C20" s="30"/>
      <c r="D20" s="30"/>
      <c r="E20" s="31">
        <f>E18+E17+E19</f>
        <v>23719</v>
      </c>
    </row>
    <row r="22" spans="1:5" ht="12.75">
      <c r="A22" s="23" t="s">
        <v>57</v>
      </c>
      <c r="B22" s="23"/>
      <c r="C22" s="23"/>
      <c r="D22" s="23"/>
      <c r="E22" s="23"/>
    </row>
    <row r="23" spans="1:5" ht="12.75">
      <c r="A23" s="24" t="s">
        <v>1</v>
      </c>
      <c r="B23" s="25" t="s">
        <v>43</v>
      </c>
      <c r="C23" s="25" t="s">
        <v>2</v>
      </c>
      <c r="D23" s="25" t="s">
        <v>44</v>
      </c>
      <c r="E23" s="25" t="s">
        <v>45</v>
      </c>
    </row>
    <row r="24" spans="1:5" ht="12.75">
      <c r="A24" s="29">
        <v>1</v>
      </c>
      <c r="B24" s="29" t="s">
        <v>58</v>
      </c>
      <c r="C24" s="28" t="s">
        <v>47</v>
      </c>
      <c r="D24" s="29" t="s">
        <v>59</v>
      </c>
      <c r="E24" s="29">
        <v>5611.81</v>
      </c>
    </row>
    <row r="25" spans="1:5" ht="12.75">
      <c r="A25" s="29">
        <v>2</v>
      </c>
      <c r="B25" s="28" t="s">
        <v>60</v>
      </c>
      <c r="C25" s="28" t="s">
        <v>47</v>
      </c>
      <c r="D25" s="28"/>
      <c r="E25" s="28">
        <v>2238.25</v>
      </c>
    </row>
    <row r="26" spans="1:5" ht="12.75">
      <c r="A26" s="29">
        <v>3</v>
      </c>
      <c r="B26" s="28"/>
      <c r="C26" s="28"/>
      <c r="D26" s="28"/>
      <c r="E26" s="28"/>
    </row>
    <row r="27" spans="1:5" ht="15.75" customHeight="1">
      <c r="A27" s="29">
        <v>4</v>
      </c>
      <c r="B27" s="29"/>
      <c r="C27" s="28"/>
      <c r="D27" s="29"/>
      <c r="E27" s="29"/>
    </row>
    <row r="28" spans="1:5" ht="12.75">
      <c r="A28" s="30"/>
      <c r="B28" s="31"/>
      <c r="C28" s="30"/>
      <c r="D28" s="30"/>
      <c r="E28" s="31">
        <f>E24+E25+E26+E27</f>
        <v>7850.06</v>
      </c>
    </row>
    <row r="30" spans="1:5" ht="12.75">
      <c r="A30" s="23" t="s">
        <v>61</v>
      </c>
      <c r="B30" s="23"/>
      <c r="C30" s="23"/>
      <c r="D30" s="23"/>
      <c r="E30" s="23"/>
    </row>
    <row r="31" spans="1:5" ht="12.75">
      <c r="A31" s="24" t="s">
        <v>1</v>
      </c>
      <c r="B31" s="25" t="s">
        <v>43</v>
      </c>
      <c r="C31" s="25" t="s">
        <v>2</v>
      </c>
      <c r="D31" s="25" t="s">
        <v>44</v>
      </c>
      <c r="E31" s="25" t="s">
        <v>45</v>
      </c>
    </row>
    <row r="32" spans="1:5" ht="12.75">
      <c r="A32" s="32"/>
      <c r="B32" s="33" t="s">
        <v>62</v>
      </c>
      <c r="C32" s="34" t="s">
        <v>63</v>
      </c>
      <c r="D32" s="35"/>
      <c r="E32" s="35">
        <v>-31206.83</v>
      </c>
    </row>
    <row r="33" spans="1:5" ht="12.75">
      <c r="A33" s="32"/>
      <c r="B33" s="36" t="s">
        <v>51</v>
      </c>
      <c r="C33" s="36" t="s">
        <v>47</v>
      </c>
      <c r="D33" s="36"/>
      <c r="E33" s="36">
        <v>-36331.16</v>
      </c>
    </row>
    <row r="34" spans="1:5" ht="12.75">
      <c r="A34" s="32"/>
      <c r="B34" s="35" t="s">
        <v>55</v>
      </c>
      <c r="C34" s="35" t="s">
        <v>47</v>
      </c>
      <c r="D34" s="35"/>
      <c r="E34" s="35">
        <v>-19180.11</v>
      </c>
    </row>
    <row r="35" spans="1:5" ht="12.75">
      <c r="A35" s="32"/>
      <c r="B35" s="36" t="s">
        <v>56</v>
      </c>
      <c r="C35" s="36" t="s">
        <v>47</v>
      </c>
      <c r="D35" s="36"/>
      <c r="E35" s="36">
        <v>-4538.89</v>
      </c>
    </row>
    <row r="36" spans="1:5" ht="12.75">
      <c r="A36" s="30"/>
      <c r="B36" s="31"/>
      <c r="C36" s="30"/>
      <c r="D36" s="30"/>
      <c r="E36" s="31">
        <f>E32+E33+E35+E34</f>
        <v>-91256.99</v>
      </c>
    </row>
    <row r="38" spans="1:5" ht="12.75">
      <c r="A38" s="37"/>
      <c r="B38" s="37"/>
      <c r="C38" s="37"/>
      <c r="D38" s="37"/>
      <c r="E38" s="37"/>
    </row>
    <row r="39" spans="1:5" ht="12.75">
      <c r="A39" s="37"/>
      <c r="B39" s="37"/>
      <c r="C39" s="37"/>
      <c r="D39" s="37"/>
      <c r="E39" s="37"/>
    </row>
    <row r="40" spans="1:5" ht="12.75">
      <c r="A40" s="30"/>
      <c r="B40" s="31" t="s">
        <v>64</v>
      </c>
      <c r="C40" s="30"/>
      <c r="D40" s="30"/>
      <c r="E40" s="31">
        <f>E6+E13+E20+E28+E36</f>
        <v>64660.45</v>
      </c>
    </row>
  </sheetData>
  <sheetProtection selectLockedCells="1" selectUnlockedCells="1"/>
  <mergeCells count="5">
    <mergeCell ref="A1:E1"/>
    <mergeCell ref="A8:E8"/>
    <mergeCell ref="A15:E15"/>
    <mergeCell ref="A22:E22"/>
    <mergeCell ref="A30:E30"/>
  </mergeCells>
  <printOptions/>
  <pageMargins left="0.7875" right="0.7875" top="1.0527777777777778" bottom="1.0527777777777778" header="0.7875" footer="0.7875"/>
  <pageSetup horizontalDpi="300" verticalDpi="300" orientation="landscape" paperSize="9" scale="9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07"/>
  <sheetViews>
    <sheetView zoomScale="80" zoomScaleNormal="80" workbookViewId="0" topLeftCell="A85">
      <selection activeCell="E107" sqref="E107"/>
    </sheetView>
  </sheetViews>
  <sheetFormatPr defaultColWidth="12.57421875" defaultRowHeight="12.75"/>
  <cols>
    <col min="1" max="1" width="8.421875" style="0" customWidth="1"/>
    <col min="2" max="2" width="31.421875" style="0" customWidth="1"/>
    <col min="3" max="3" width="27.7109375" style="0" customWidth="1"/>
    <col min="4" max="4" width="32.140625" style="0" customWidth="1"/>
    <col min="5" max="5" width="23.00390625" style="0" customWidth="1"/>
    <col min="6" max="16384" width="11.57421875" style="0" customWidth="1"/>
  </cols>
  <sheetData>
    <row r="1" spans="1:5" ht="12.75">
      <c r="A1" s="23" t="s">
        <v>42</v>
      </c>
      <c r="B1" s="23"/>
      <c r="C1" s="23"/>
      <c r="D1" s="23"/>
      <c r="E1" s="23"/>
    </row>
    <row r="2" spans="1:5" ht="12.75">
      <c r="A2" s="24" t="s">
        <v>1</v>
      </c>
      <c r="B2" s="25" t="s">
        <v>43</v>
      </c>
      <c r="C2" s="25" t="s">
        <v>2</v>
      </c>
      <c r="D2" s="25" t="s">
        <v>44</v>
      </c>
      <c r="E2" s="25" t="s">
        <v>45</v>
      </c>
    </row>
    <row r="3" spans="1:5" ht="14.25" customHeight="1">
      <c r="A3" s="26">
        <v>1</v>
      </c>
      <c r="B3" s="26" t="s">
        <v>65</v>
      </c>
      <c r="C3" s="26" t="s">
        <v>63</v>
      </c>
      <c r="D3" s="26"/>
      <c r="E3" s="26">
        <v>1345</v>
      </c>
    </row>
    <row r="4" spans="1:5" ht="35.25" customHeight="1">
      <c r="A4" s="26">
        <v>2</v>
      </c>
      <c r="B4" s="38" t="s">
        <v>66</v>
      </c>
      <c r="C4" s="28" t="s">
        <v>63</v>
      </c>
      <c r="D4" s="39" t="s">
        <v>67</v>
      </c>
      <c r="E4" s="39">
        <v>383.15</v>
      </c>
    </row>
    <row r="5" spans="1:5" ht="12.75">
      <c r="A5" s="26">
        <v>3</v>
      </c>
      <c r="B5" s="29"/>
      <c r="C5" s="29"/>
      <c r="D5" s="29"/>
      <c r="E5" s="29"/>
    </row>
    <row r="6" spans="1:5" ht="12.75">
      <c r="A6" s="30"/>
      <c r="B6" s="31" t="s">
        <v>49</v>
      </c>
      <c r="C6" s="30"/>
      <c r="D6" s="30"/>
      <c r="E6" s="31">
        <f>E4+E3+E5</f>
        <v>1728.15</v>
      </c>
    </row>
    <row r="7" spans="1:5" ht="12.75">
      <c r="A7" s="15"/>
      <c r="B7" s="15"/>
      <c r="C7" s="15"/>
      <c r="D7" s="15"/>
      <c r="E7" s="15"/>
    </row>
    <row r="8" spans="1:5" ht="12.75">
      <c r="A8" s="23" t="s">
        <v>50</v>
      </c>
      <c r="B8" s="23"/>
      <c r="C8" s="23"/>
      <c r="D8" s="23"/>
      <c r="E8" s="23"/>
    </row>
    <row r="9" spans="1:5" ht="12.75">
      <c r="A9" s="24" t="s">
        <v>1</v>
      </c>
      <c r="B9" s="25" t="s">
        <v>43</v>
      </c>
      <c r="C9" s="25" t="s">
        <v>2</v>
      </c>
      <c r="D9" s="25" t="s">
        <v>44</v>
      </c>
      <c r="E9" s="25" t="s">
        <v>45</v>
      </c>
    </row>
    <row r="10" spans="1:5" ht="12.75">
      <c r="A10" s="29">
        <v>1</v>
      </c>
      <c r="B10" s="26" t="s">
        <v>65</v>
      </c>
      <c r="C10" s="26" t="s">
        <v>63</v>
      </c>
      <c r="D10" s="26"/>
      <c r="E10" s="26">
        <v>1345</v>
      </c>
    </row>
    <row r="11" spans="1:5" ht="12.75">
      <c r="A11" s="29">
        <v>2</v>
      </c>
      <c r="B11" s="39"/>
      <c r="C11" s="28"/>
      <c r="D11" s="39"/>
      <c r="E11" s="39"/>
    </row>
    <row r="12" spans="1:5" ht="12.75">
      <c r="A12" s="29">
        <v>3</v>
      </c>
      <c r="B12" s="28"/>
      <c r="C12" s="29"/>
      <c r="D12" s="29"/>
      <c r="E12" s="28"/>
    </row>
    <row r="13" spans="1:5" ht="12.75">
      <c r="A13" s="30"/>
      <c r="B13" s="31" t="s">
        <v>49</v>
      </c>
      <c r="C13" s="30"/>
      <c r="D13" s="30"/>
      <c r="E13" s="31">
        <f>E11+E10+E12</f>
        <v>1345</v>
      </c>
    </row>
    <row r="14" spans="1:5" ht="12.75">
      <c r="A14" s="23" t="s">
        <v>68</v>
      </c>
      <c r="B14" s="23"/>
      <c r="C14" s="23"/>
      <c r="D14" s="23"/>
      <c r="E14" s="23"/>
    </row>
    <row r="15" spans="1:5" ht="12.75">
      <c r="A15" s="24" t="s">
        <v>1</v>
      </c>
      <c r="B15" s="25" t="s">
        <v>43</v>
      </c>
      <c r="C15" s="25" t="s">
        <v>2</v>
      </c>
      <c r="D15" s="25" t="s">
        <v>44</v>
      </c>
      <c r="E15" s="25" t="s">
        <v>45</v>
      </c>
    </row>
    <row r="16" spans="1:5" ht="12.75">
      <c r="A16" s="29">
        <v>1</v>
      </c>
      <c r="B16" s="26" t="s">
        <v>65</v>
      </c>
      <c r="C16" s="26" t="s">
        <v>63</v>
      </c>
      <c r="D16" s="26"/>
      <c r="E16" s="26">
        <v>1345</v>
      </c>
    </row>
    <row r="17" spans="1:5" ht="12.75">
      <c r="A17" s="29">
        <v>2</v>
      </c>
      <c r="B17" s="39"/>
      <c r="C17" s="28"/>
      <c r="D17" s="39"/>
      <c r="E17" s="39"/>
    </row>
    <row r="18" spans="1:5" ht="12.75">
      <c r="A18" s="29">
        <v>3</v>
      </c>
      <c r="B18" s="28"/>
      <c r="C18" s="29"/>
      <c r="D18" s="29"/>
      <c r="E18" s="28"/>
    </row>
    <row r="19" spans="1:5" ht="12.75">
      <c r="A19" s="30"/>
      <c r="B19" s="31" t="s">
        <v>49</v>
      </c>
      <c r="C19" s="30"/>
      <c r="D19" s="30"/>
      <c r="E19" s="31">
        <f>E17+E18+E16</f>
        <v>1345</v>
      </c>
    </row>
    <row r="20" spans="1:5" ht="12.75">
      <c r="A20" s="23" t="s">
        <v>69</v>
      </c>
      <c r="B20" s="23"/>
      <c r="C20" s="23"/>
      <c r="D20" s="23"/>
      <c r="E20" s="23"/>
    </row>
    <row r="21" spans="1:5" ht="12.75">
      <c r="A21" s="24" t="s">
        <v>1</v>
      </c>
      <c r="B21" s="25" t="s">
        <v>43</v>
      </c>
      <c r="C21" s="25" t="s">
        <v>2</v>
      </c>
      <c r="D21" s="25" t="s">
        <v>44</v>
      </c>
      <c r="E21" s="25" t="s">
        <v>45</v>
      </c>
    </row>
    <row r="22" spans="1:5" ht="12.75">
      <c r="A22" s="29">
        <v>1</v>
      </c>
      <c r="B22" s="26" t="s">
        <v>65</v>
      </c>
      <c r="C22" s="26" t="s">
        <v>63</v>
      </c>
      <c r="D22" s="26"/>
      <c r="E22" s="26">
        <v>1345</v>
      </c>
    </row>
    <row r="23" spans="1:5" ht="12.75">
      <c r="A23" s="29">
        <v>2</v>
      </c>
      <c r="B23" s="28" t="s">
        <v>70</v>
      </c>
      <c r="C23" s="28" t="s">
        <v>63</v>
      </c>
      <c r="D23" s="28"/>
      <c r="E23" s="28">
        <v>13272</v>
      </c>
    </row>
    <row r="24" spans="1:5" ht="12.75">
      <c r="A24" s="29">
        <v>3</v>
      </c>
      <c r="B24" s="28"/>
      <c r="C24" s="28"/>
      <c r="D24" s="28"/>
      <c r="E24" s="28"/>
    </row>
    <row r="25" spans="1:5" ht="12.75">
      <c r="A25" s="29">
        <v>4</v>
      </c>
      <c r="B25" s="28"/>
      <c r="C25" s="28"/>
      <c r="D25" s="28"/>
      <c r="E25" s="28"/>
    </row>
    <row r="26" spans="1:5" ht="12.75">
      <c r="A26" s="30"/>
      <c r="B26" s="31" t="s">
        <v>49</v>
      </c>
      <c r="C26" s="30"/>
      <c r="D26" s="30"/>
      <c r="E26" s="31">
        <f>E22+E23+E24+E25</f>
        <v>14617</v>
      </c>
    </row>
    <row r="27" spans="1:5" ht="12.75">
      <c r="A27" s="15"/>
      <c r="B27" s="15"/>
      <c r="C27" s="15"/>
      <c r="D27" s="15"/>
      <c r="E27" s="15"/>
    </row>
    <row r="28" spans="1:5" ht="12.75">
      <c r="A28" s="23" t="s">
        <v>71</v>
      </c>
      <c r="B28" s="23"/>
      <c r="C28" s="23"/>
      <c r="D28" s="23"/>
      <c r="E28" s="23"/>
    </row>
    <row r="29" spans="1:5" ht="12.75">
      <c r="A29" s="24" t="s">
        <v>1</v>
      </c>
      <c r="B29" s="25" t="s">
        <v>43</v>
      </c>
      <c r="C29" s="25" t="s">
        <v>2</v>
      </c>
      <c r="D29" s="25" t="s">
        <v>44</v>
      </c>
      <c r="E29" s="25" t="s">
        <v>45</v>
      </c>
    </row>
    <row r="30" spans="1:5" ht="12.75">
      <c r="A30" s="40">
        <v>1</v>
      </c>
      <c r="B30" s="26" t="s">
        <v>65</v>
      </c>
      <c r="C30" s="26" t="s">
        <v>63</v>
      </c>
      <c r="D30" s="26"/>
      <c r="E30" s="26">
        <v>1345</v>
      </c>
    </row>
    <row r="31" spans="1:5" ht="12.75">
      <c r="A31" s="40">
        <v>2</v>
      </c>
      <c r="B31" s="28" t="s">
        <v>72</v>
      </c>
      <c r="C31" s="28" t="s">
        <v>63</v>
      </c>
      <c r="D31" s="28"/>
      <c r="E31" s="28">
        <v>168.125</v>
      </c>
    </row>
    <row r="32" spans="1:5" ht="12.75">
      <c r="A32" s="40">
        <v>3</v>
      </c>
      <c r="B32" s="28" t="s">
        <v>73</v>
      </c>
      <c r="C32" s="28" t="s">
        <v>63</v>
      </c>
      <c r="D32" s="28"/>
      <c r="E32" s="28">
        <v>3686.4</v>
      </c>
    </row>
    <row r="33" spans="1:5" ht="12.75">
      <c r="A33" s="40">
        <v>4</v>
      </c>
      <c r="B33" s="28" t="s">
        <v>74</v>
      </c>
      <c r="C33" s="28" t="s">
        <v>63</v>
      </c>
      <c r="D33" s="28"/>
      <c r="E33" s="28">
        <v>30346.92</v>
      </c>
    </row>
    <row r="34" spans="1:5" ht="12.75">
      <c r="A34" s="30"/>
      <c r="B34" s="31" t="s">
        <v>49</v>
      </c>
      <c r="C34" s="30"/>
      <c r="D34" s="30"/>
      <c r="E34" s="31">
        <f>E30+E31+E32+E33</f>
        <v>35546.445</v>
      </c>
    </row>
    <row r="35" spans="1:5" ht="12.75">
      <c r="A35" s="15"/>
      <c r="B35" s="15"/>
      <c r="C35" s="15"/>
      <c r="D35" s="15"/>
      <c r="E35" s="15"/>
    </row>
    <row r="36" spans="1:5" ht="12.75">
      <c r="A36" s="23" t="s">
        <v>75</v>
      </c>
      <c r="B36" s="23"/>
      <c r="C36" s="23"/>
      <c r="D36" s="23"/>
      <c r="E36" s="23"/>
    </row>
    <row r="37" spans="1:5" ht="12.75">
      <c r="A37" s="24" t="s">
        <v>1</v>
      </c>
      <c r="B37" s="25" t="s">
        <v>43</v>
      </c>
      <c r="C37" s="25" t="s">
        <v>2</v>
      </c>
      <c r="D37" s="25" t="s">
        <v>44</v>
      </c>
      <c r="E37" s="25" t="s">
        <v>45</v>
      </c>
    </row>
    <row r="38" spans="1:5" ht="12.75">
      <c r="A38" s="40">
        <v>1</v>
      </c>
      <c r="B38" s="26" t="s">
        <v>65</v>
      </c>
      <c r="C38" s="26" t="s">
        <v>63</v>
      </c>
      <c r="D38" s="26"/>
      <c r="E38" s="26">
        <v>1345</v>
      </c>
    </row>
    <row r="39" spans="1:5" ht="32.25" customHeight="1">
      <c r="A39" s="40">
        <v>2</v>
      </c>
      <c r="B39" s="28" t="s">
        <v>72</v>
      </c>
      <c r="C39" s="28" t="s">
        <v>63</v>
      </c>
      <c r="D39" s="28"/>
      <c r="E39" s="28">
        <v>168.125</v>
      </c>
    </row>
    <row r="40" spans="1:5" ht="12.75">
      <c r="A40" s="40">
        <v>3</v>
      </c>
      <c r="B40" s="28" t="s">
        <v>73</v>
      </c>
      <c r="C40" s="28" t="s">
        <v>63</v>
      </c>
      <c r="D40" s="28"/>
      <c r="E40" s="28">
        <v>3686.4</v>
      </c>
    </row>
    <row r="41" spans="1:5" ht="12.75">
      <c r="A41" s="40">
        <v>4</v>
      </c>
      <c r="B41" s="28" t="s">
        <v>76</v>
      </c>
      <c r="C41" s="28" t="s">
        <v>63</v>
      </c>
      <c r="D41" s="28"/>
      <c r="E41" s="28">
        <v>12200</v>
      </c>
    </row>
    <row r="42" spans="1:5" ht="55.5" customHeight="1">
      <c r="A42" s="40">
        <v>5</v>
      </c>
      <c r="B42" s="28" t="s">
        <v>77</v>
      </c>
      <c r="C42" s="28" t="s">
        <v>63</v>
      </c>
      <c r="D42" s="28"/>
      <c r="E42" s="28">
        <v>322.86</v>
      </c>
    </row>
    <row r="43" spans="1:5" ht="51.75" customHeight="1">
      <c r="A43" s="40">
        <v>6</v>
      </c>
      <c r="B43" s="28" t="s">
        <v>78</v>
      </c>
      <c r="C43" s="28" t="s">
        <v>63</v>
      </c>
      <c r="D43" s="28"/>
      <c r="E43" s="28">
        <v>3471.56</v>
      </c>
    </row>
    <row r="44" spans="1:5" ht="12.75">
      <c r="A44" s="40">
        <v>7</v>
      </c>
      <c r="B44" s="28" t="s">
        <v>79</v>
      </c>
      <c r="C44" s="28" t="s">
        <v>63</v>
      </c>
      <c r="D44" s="28"/>
      <c r="E44" s="28">
        <v>1787.7</v>
      </c>
    </row>
    <row r="45" spans="1:5" ht="12.75">
      <c r="A45" s="30"/>
      <c r="B45" s="31" t="s">
        <v>49</v>
      </c>
      <c r="C45" s="30"/>
      <c r="D45" s="30"/>
      <c r="E45" s="31">
        <f>E39+E38+E40+E41+E42+E43+E44</f>
        <v>22981.645000000004</v>
      </c>
    </row>
    <row r="46" spans="1:5" ht="12.75">
      <c r="A46" s="15"/>
      <c r="B46" s="15"/>
      <c r="C46" s="15"/>
      <c r="D46" s="15"/>
      <c r="E46" s="15"/>
    </row>
    <row r="47" spans="1:5" ht="12.75">
      <c r="A47" s="23" t="s">
        <v>54</v>
      </c>
      <c r="B47" s="23"/>
      <c r="C47" s="23"/>
      <c r="D47" s="23"/>
      <c r="E47" s="23"/>
    </row>
    <row r="48" spans="1:5" ht="12.75">
      <c r="A48" s="24" t="s">
        <v>1</v>
      </c>
      <c r="B48" s="25" t="s">
        <v>43</v>
      </c>
      <c r="C48" s="25" t="s">
        <v>2</v>
      </c>
      <c r="D48" s="25" t="s">
        <v>44</v>
      </c>
      <c r="E48" s="25" t="s">
        <v>45</v>
      </c>
    </row>
    <row r="49" spans="1:5" ht="14.25" customHeight="1">
      <c r="A49" s="29">
        <v>1</v>
      </c>
      <c r="B49" s="26" t="s">
        <v>65</v>
      </c>
      <c r="C49" s="26" t="s">
        <v>63</v>
      </c>
      <c r="D49" s="26"/>
      <c r="E49" s="26">
        <v>1345</v>
      </c>
    </row>
    <row r="50" spans="1:5" ht="12.75">
      <c r="A50" s="29">
        <v>2</v>
      </c>
      <c r="B50" s="28" t="s">
        <v>72</v>
      </c>
      <c r="C50" s="28" t="s">
        <v>63</v>
      </c>
      <c r="D50" s="28"/>
      <c r="E50" s="28">
        <v>168.125</v>
      </c>
    </row>
    <row r="51" spans="1:5" ht="12.75">
      <c r="A51" s="29">
        <v>3</v>
      </c>
      <c r="B51" s="28" t="s">
        <v>73</v>
      </c>
      <c r="C51" s="28" t="s">
        <v>63</v>
      </c>
      <c r="D51" s="28"/>
      <c r="E51" s="28">
        <v>3686.4</v>
      </c>
    </row>
    <row r="52" spans="1:5" ht="12.75">
      <c r="A52" s="30"/>
      <c r="B52" s="31" t="s">
        <v>49</v>
      </c>
      <c r="C52" s="30"/>
      <c r="D52" s="30"/>
      <c r="E52" s="31">
        <f>E49+E50+E51</f>
        <v>5199.525</v>
      </c>
    </row>
    <row r="53" spans="1:5" ht="12.75">
      <c r="A53" s="15"/>
      <c r="B53" s="15"/>
      <c r="C53" s="15"/>
      <c r="D53" s="15"/>
      <c r="E53" s="15"/>
    </row>
    <row r="54" spans="1:5" ht="12.75">
      <c r="A54" s="23" t="s">
        <v>57</v>
      </c>
      <c r="B54" s="23"/>
      <c r="C54" s="23"/>
      <c r="D54" s="23"/>
      <c r="E54" s="23"/>
    </row>
    <row r="55" spans="1:5" ht="12.75">
      <c r="A55" s="24" t="s">
        <v>1</v>
      </c>
      <c r="B55" s="25" t="s">
        <v>43</v>
      </c>
      <c r="C55" s="25" t="s">
        <v>2</v>
      </c>
      <c r="D55" s="25" t="s">
        <v>44</v>
      </c>
      <c r="E55" s="25" t="s">
        <v>45</v>
      </c>
    </row>
    <row r="56" spans="1:5" ht="12.75">
      <c r="A56" s="29">
        <v>1</v>
      </c>
      <c r="B56" s="26" t="s">
        <v>65</v>
      </c>
      <c r="C56" s="26" t="s">
        <v>63</v>
      </c>
      <c r="D56" s="26"/>
      <c r="E56" s="26">
        <v>1345</v>
      </c>
    </row>
    <row r="57" spans="1:5" ht="12.75">
      <c r="A57" s="29">
        <v>2</v>
      </c>
      <c r="B57" s="28" t="s">
        <v>72</v>
      </c>
      <c r="C57" s="28" t="s">
        <v>63</v>
      </c>
      <c r="D57" s="28"/>
      <c r="E57" s="28">
        <v>168.125</v>
      </c>
    </row>
    <row r="58" spans="1:5" ht="12.75">
      <c r="A58" s="29">
        <v>3</v>
      </c>
      <c r="B58" s="28" t="s">
        <v>76</v>
      </c>
      <c r="C58" s="28" t="s">
        <v>63</v>
      </c>
      <c r="D58" s="28"/>
      <c r="E58" s="28">
        <v>6100</v>
      </c>
    </row>
    <row r="59" spans="1:5" ht="12.75">
      <c r="A59" s="29">
        <v>4</v>
      </c>
      <c r="B59" s="28" t="s">
        <v>80</v>
      </c>
      <c r="C59" s="28" t="s">
        <v>63</v>
      </c>
      <c r="D59" s="28"/>
      <c r="E59" s="28">
        <v>5522.46</v>
      </c>
    </row>
    <row r="60" spans="1:5" ht="12.75">
      <c r="A60" s="29">
        <v>5</v>
      </c>
      <c r="B60" s="28" t="s">
        <v>81</v>
      </c>
      <c r="C60" s="28" t="s">
        <v>63</v>
      </c>
      <c r="D60" s="28"/>
      <c r="E60" s="28">
        <v>995.07</v>
      </c>
    </row>
    <row r="61" spans="1:5" ht="12.75">
      <c r="A61" s="30"/>
      <c r="B61" s="31" t="s">
        <v>49</v>
      </c>
      <c r="C61" s="30"/>
      <c r="D61" s="30"/>
      <c r="E61" s="31">
        <f>E56+E57+E58+E59+E60</f>
        <v>14130.654999999999</v>
      </c>
    </row>
    <row r="62" spans="1:5" ht="12.75">
      <c r="A62" s="15"/>
      <c r="B62" s="15"/>
      <c r="C62" s="15"/>
      <c r="D62" s="15"/>
      <c r="E62" s="15"/>
    </row>
    <row r="63" spans="1:5" ht="12.75">
      <c r="A63" s="23" t="s">
        <v>82</v>
      </c>
      <c r="B63" s="23"/>
      <c r="C63" s="23"/>
      <c r="D63" s="23"/>
      <c r="E63" s="23"/>
    </row>
    <row r="64" spans="1:5" ht="12.75">
      <c r="A64" s="24" t="s">
        <v>1</v>
      </c>
      <c r="B64" s="25" t="s">
        <v>43</v>
      </c>
      <c r="C64" s="25" t="s">
        <v>2</v>
      </c>
      <c r="D64" s="25" t="s">
        <v>44</v>
      </c>
      <c r="E64" s="25" t="s">
        <v>45</v>
      </c>
    </row>
    <row r="65" spans="1:5" ht="12.75">
      <c r="A65" s="41">
        <v>1</v>
      </c>
      <c r="B65" s="26" t="s">
        <v>65</v>
      </c>
      <c r="C65" s="26" t="s">
        <v>63</v>
      </c>
      <c r="D65" s="26"/>
      <c r="E65" s="26">
        <v>1345</v>
      </c>
    </row>
    <row r="66" spans="1:5" ht="12.75">
      <c r="A66" s="41">
        <v>2</v>
      </c>
      <c r="B66" s="28" t="s">
        <v>72</v>
      </c>
      <c r="C66" s="28" t="s">
        <v>63</v>
      </c>
      <c r="D66" s="28"/>
      <c r="E66" s="28">
        <v>168.125</v>
      </c>
    </row>
    <row r="67" spans="1:5" ht="12.75">
      <c r="A67" s="41">
        <v>3</v>
      </c>
      <c r="B67" s="42" t="s">
        <v>83</v>
      </c>
      <c r="C67" s="28" t="s">
        <v>63</v>
      </c>
      <c r="D67" s="15"/>
      <c r="E67" s="32">
        <v>8685.55</v>
      </c>
    </row>
    <row r="68" spans="1:5" ht="12.75">
      <c r="A68" s="43"/>
      <c r="B68" s="43" t="s">
        <v>49</v>
      </c>
      <c r="C68" s="43"/>
      <c r="D68" s="43"/>
      <c r="E68" s="43">
        <f>E65+E66+E67</f>
        <v>10198.675</v>
      </c>
    </row>
    <row r="69" spans="1:5" ht="12.75">
      <c r="A69" s="15"/>
      <c r="B69" s="15"/>
      <c r="C69" s="15"/>
      <c r="D69" s="15"/>
      <c r="E69" s="15"/>
    </row>
    <row r="70" spans="1:5" ht="12.75">
      <c r="A70" s="23" t="s">
        <v>84</v>
      </c>
      <c r="B70" s="23"/>
      <c r="C70" s="23"/>
      <c r="D70" s="23"/>
      <c r="E70" s="23"/>
    </row>
    <row r="71" spans="1:5" ht="12.75">
      <c r="A71" s="24" t="s">
        <v>1</v>
      </c>
      <c r="B71" s="25" t="s">
        <v>43</v>
      </c>
      <c r="C71" s="25" t="s">
        <v>2</v>
      </c>
      <c r="D71" s="25" t="s">
        <v>44</v>
      </c>
      <c r="E71" s="25" t="s">
        <v>45</v>
      </c>
    </row>
    <row r="72" spans="1:5" ht="12.75">
      <c r="A72" s="29">
        <v>1</v>
      </c>
      <c r="B72" s="26" t="s">
        <v>65</v>
      </c>
      <c r="C72" s="26" t="s">
        <v>63</v>
      </c>
      <c r="D72" s="26"/>
      <c r="E72" s="26">
        <v>1345</v>
      </c>
    </row>
    <row r="73" spans="1:5" ht="12.75">
      <c r="A73" s="29">
        <v>2</v>
      </c>
      <c r="B73" s="28" t="s">
        <v>72</v>
      </c>
      <c r="C73" s="28" t="s">
        <v>63</v>
      </c>
      <c r="D73" s="28"/>
      <c r="E73" s="28">
        <v>168.125</v>
      </c>
    </row>
    <row r="74" spans="1:5" ht="12.75">
      <c r="A74" s="29">
        <v>3</v>
      </c>
      <c r="B74" s="28"/>
      <c r="C74" s="29"/>
      <c r="D74" s="28"/>
      <c r="E74" s="28"/>
    </row>
    <row r="75" spans="1:5" ht="12.75">
      <c r="A75" s="29">
        <v>4</v>
      </c>
      <c r="B75" s="28"/>
      <c r="C75" s="29"/>
      <c r="D75" s="28"/>
      <c r="E75" s="28"/>
    </row>
    <row r="76" spans="1:5" ht="12.75">
      <c r="A76" s="29">
        <v>5</v>
      </c>
      <c r="B76" s="28"/>
      <c r="C76" s="29"/>
      <c r="D76" s="29"/>
      <c r="E76" s="28"/>
    </row>
    <row r="77" spans="1:5" ht="12.75">
      <c r="A77" s="30"/>
      <c r="B77" s="31" t="s">
        <v>49</v>
      </c>
      <c r="C77" s="30"/>
      <c r="D77" s="30"/>
      <c r="E77" s="31">
        <f>E72+E73+E74+E75+E76</f>
        <v>1513.125</v>
      </c>
    </row>
    <row r="78" spans="1:5" ht="12.75">
      <c r="A78" s="23" t="s">
        <v>61</v>
      </c>
      <c r="B78" s="23"/>
      <c r="C78" s="23"/>
      <c r="D78" s="23"/>
      <c r="E78" s="23"/>
    </row>
    <row r="79" spans="1:5" ht="12.75">
      <c r="A79" s="24" t="s">
        <v>1</v>
      </c>
      <c r="B79" s="25" t="s">
        <v>43</v>
      </c>
      <c r="C79" s="25" t="s">
        <v>2</v>
      </c>
      <c r="D79" s="25" t="s">
        <v>44</v>
      </c>
      <c r="E79" s="25" t="s">
        <v>45</v>
      </c>
    </row>
    <row r="80" spans="1:5" ht="12.75">
      <c r="A80" s="29"/>
      <c r="B80" s="36" t="s">
        <v>85</v>
      </c>
      <c r="C80" s="36" t="s">
        <v>86</v>
      </c>
      <c r="D80" s="36" t="s">
        <v>87</v>
      </c>
      <c r="E80" s="36">
        <v>-21310</v>
      </c>
    </row>
    <row r="81" spans="1:5" ht="12.75">
      <c r="A81" s="30"/>
      <c r="B81" s="31" t="s">
        <v>49</v>
      </c>
      <c r="C81" s="30"/>
      <c r="D81" s="30"/>
      <c r="E81" s="31">
        <f>E80</f>
        <v>-21310</v>
      </c>
    </row>
    <row r="82" spans="1:5" ht="12.75">
      <c r="A82" s="23" t="s">
        <v>88</v>
      </c>
      <c r="B82" s="23"/>
      <c r="C82" s="23"/>
      <c r="D82" s="23"/>
      <c r="E82" s="23"/>
    </row>
    <row r="83" spans="1:5" ht="12.75">
      <c r="A83" s="24" t="s">
        <v>1</v>
      </c>
      <c r="B83" s="25" t="s">
        <v>43</v>
      </c>
      <c r="C83" s="25" t="s">
        <v>2</v>
      </c>
      <c r="D83" s="25" t="s">
        <v>44</v>
      </c>
      <c r="E83" s="25" t="s">
        <v>45</v>
      </c>
    </row>
    <row r="84" spans="1:5" ht="12.75">
      <c r="A84" s="29">
        <v>1</v>
      </c>
      <c r="B84" s="26" t="s">
        <v>65</v>
      </c>
      <c r="C84" s="26" t="s">
        <v>63</v>
      </c>
      <c r="D84" s="26"/>
      <c r="E84" s="26">
        <v>1345</v>
      </c>
    </row>
    <row r="85" spans="1:5" ht="29.25" customHeight="1">
      <c r="A85" s="29">
        <v>2</v>
      </c>
      <c r="B85" s="28" t="s">
        <v>72</v>
      </c>
      <c r="C85" s="28" t="s">
        <v>63</v>
      </c>
      <c r="D85" s="28"/>
      <c r="E85" s="28">
        <v>168.125</v>
      </c>
    </row>
    <row r="86" spans="1:5" ht="12.75">
      <c r="A86" s="29">
        <v>3</v>
      </c>
      <c r="B86" s="28" t="s">
        <v>89</v>
      </c>
      <c r="C86" s="29" t="s">
        <v>86</v>
      </c>
      <c r="D86" s="28" t="s">
        <v>90</v>
      </c>
      <c r="E86" s="28">
        <v>2856.65</v>
      </c>
    </row>
    <row r="87" spans="1:5" ht="12.75">
      <c r="A87" s="29">
        <v>4</v>
      </c>
      <c r="B87" s="28"/>
      <c r="C87" s="29"/>
      <c r="D87" s="28"/>
      <c r="E87" s="28"/>
    </row>
    <row r="88" spans="1:5" ht="12.75">
      <c r="A88" s="30"/>
      <c r="B88" s="31" t="s">
        <v>49</v>
      </c>
      <c r="C88" s="30"/>
      <c r="D88" s="30"/>
      <c r="E88" s="31">
        <f>E85+E86+E87+E84</f>
        <v>4369.775</v>
      </c>
    </row>
    <row r="89" spans="1:5" ht="12.75">
      <c r="A89" s="23" t="s">
        <v>91</v>
      </c>
      <c r="B89" s="23"/>
      <c r="C89" s="23"/>
      <c r="D89" s="23"/>
      <c r="E89" s="23"/>
    </row>
    <row r="90" spans="1:5" ht="12.75">
      <c r="A90" s="24" t="s">
        <v>1</v>
      </c>
      <c r="B90" s="25" t="s">
        <v>43</v>
      </c>
      <c r="C90" s="25" t="s">
        <v>2</v>
      </c>
      <c r="D90" s="25" t="s">
        <v>44</v>
      </c>
      <c r="E90" s="25" t="s">
        <v>45</v>
      </c>
    </row>
    <row r="91" spans="1:5" ht="12.75">
      <c r="A91" s="29">
        <v>1</v>
      </c>
      <c r="B91" s="26" t="s">
        <v>65</v>
      </c>
      <c r="C91" s="26" t="s">
        <v>63</v>
      </c>
      <c r="D91" s="26"/>
      <c r="E91" s="26">
        <v>1345</v>
      </c>
    </row>
    <row r="92" spans="1:5" ht="12.75">
      <c r="A92" s="29">
        <v>2</v>
      </c>
      <c r="B92" s="28" t="s">
        <v>72</v>
      </c>
      <c r="C92" s="28" t="s">
        <v>63</v>
      </c>
      <c r="D92" s="28"/>
      <c r="E92" s="28">
        <v>168.125</v>
      </c>
    </row>
    <row r="93" spans="1:5" ht="12.75">
      <c r="A93" s="29">
        <v>3</v>
      </c>
      <c r="B93" s="28" t="s">
        <v>92</v>
      </c>
      <c r="C93" s="29" t="s">
        <v>86</v>
      </c>
      <c r="D93" s="28" t="s">
        <v>93</v>
      </c>
      <c r="E93" s="28">
        <v>2693.86</v>
      </c>
    </row>
    <row r="94" spans="1:5" ht="12.75">
      <c r="A94" s="29">
        <v>4</v>
      </c>
      <c r="B94" s="28"/>
      <c r="C94" s="29"/>
      <c r="D94" s="28"/>
      <c r="E94" s="28"/>
    </row>
    <row r="95" spans="1:5" ht="12.75">
      <c r="A95" s="29">
        <v>5</v>
      </c>
      <c r="B95" s="28"/>
      <c r="C95" s="29"/>
      <c r="D95" s="28"/>
      <c r="E95" s="28"/>
    </row>
    <row r="96" spans="1:5" ht="12.75">
      <c r="A96" s="30"/>
      <c r="B96" s="31" t="s">
        <v>49</v>
      </c>
      <c r="C96" s="30"/>
      <c r="D96" s="30"/>
      <c r="E96" s="31">
        <f>E92+E93+E94+E95+E91</f>
        <v>4206.985000000001</v>
      </c>
    </row>
    <row r="97" spans="1:5" ht="12.75">
      <c r="A97" s="23"/>
      <c r="B97" s="23"/>
      <c r="C97" s="23"/>
      <c r="D97" s="23"/>
      <c r="E97" s="23"/>
    </row>
    <row r="98" spans="1:5" ht="12.75">
      <c r="A98" s="24" t="s">
        <v>1</v>
      </c>
      <c r="B98" s="25" t="s">
        <v>43</v>
      </c>
      <c r="C98" s="25" t="s">
        <v>2</v>
      </c>
      <c r="D98" s="25" t="s">
        <v>44</v>
      </c>
      <c r="E98" s="25" t="s">
        <v>45</v>
      </c>
    </row>
    <row r="99" spans="1:5" ht="12.75">
      <c r="A99" s="15"/>
      <c r="B99" s="15"/>
      <c r="C99" s="15"/>
      <c r="D99" s="15"/>
      <c r="E99" s="15"/>
    </row>
    <row r="100" spans="1:5" ht="12.75">
      <c r="A100" s="44"/>
      <c r="B100" s="28"/>
      <c r="C100" s="45"/>
      <c r="D100" s="28"/>
      <c r="E100" s="28"/>
    </row>
    <row r="101" spans="1:5" ht="12.75">
      <c r="A101" s="44"/>
      <c r="B101" s="28"/>
      <c r="C101" s="45"/>
      <c r="D101" s="28"/>
      <c r="E101" s="28"/>
    </row>
    <row r="102" spans="1:5" ht="12.75">
      <c r="A102" s="44"/>
      <c r="B102" s="28"/>
      <c r="C102" s="45"/>
      <c r="D102" s="28"/>
      <c r="E102" s="28"/>
    </row>
    <row r="103" spans="1:5" ht="12.75">
      <c r="A103" s="44"/>
      <c r="B103" s="28"/>
      <c r="C103" s="45"/>
      <c r="D103" s="28"/>
      <c r="E103" s="28"/>
    </row>
    <row r="104" spans="1:5" ht="12.75">
      <c r="A104" s="30"/>
      <c r="B104" s="31" t="s">
        <v>49</v>
      </c>
      <c r="C104" s="30"/>
      <c r="D104" s="30"/>
      <c r="E104" s="31">
        <f>E100+E101+E102+E103</f>
        <v>0</v>
      </c>
    </row>
    <row r="105" spans="1:5" s="48" customFormat="1" ht="12.75">
      <c r="A105" s="46"/>
      <c r="B105" s="47"/>
      <c r="C105" s="46"/>
      <c r="D105" s="46"/>
      <c r="E105" s="47"/>
    </row>
    <row r="106" spans="1:5" s="48" customFormat="1" ht="12.75">
      <c r="A106" s="46"/>
      <c r="B106" s="47"/>
      <c r="C106" s="46"/>
      <c r="D106" s="46"/>
      <c r="E106" s="47"/>
    </row>
    <row r="107" spans="1:5" ht="12.75">
      <c r="A107" s="30"/>
      <c r="B107" s="31" t="s">
        <v>64</v>
      </c>
      <c r="C107" s="30"/>
      <c r="D107" s="30"/>
      <c r="E107" s="31">
        <f>E6+E13+E19+E26+E34+E45+E52+E61+E68+E77+E81+E88+E96+E104</f>
        <v>95871.98</v>
      </c>
    </row>
  </sheetData>
  <sheetProtection selectLockedCells="1" selectUnlockedCells="1"/>
  <mergeCells count="14">
    <mergeCell ref="A1:E1"/>
    <mergeCell ref="A8:E8"/>
    <mergeCell ref="A14:E14"/>
    <mergeCell ref="A20:E20"/>
    <mergeCell ref="A28:E28"/>
    <mergeCell ref="A36:E36"/>
    <mergeCell ref="A47:E47"/>
    <mergeCell ref="A54:E54"/>
    <mergeCell ref="A63:E63"/>
    <mergeCell ref="A70:E70"/>
    <mergeCell ref="A78:E78"/>
    <mergeCell ref="A82:E82"/>
    <mergeCell ref="A89:E89"/>
    <mergeCell ref="A97:E97"/>
  </mergeCells>
  <printOptions/>
  <pageMargins left="0.7875" right="0.7875" top="1.0527777777777778" bottom="1.0527777777777778" header="0.7875" footer="0.7875"/>
  <pageSetup horizontalDpi="300" verticalDpi="300" orientation="landscape" paperSize="9" scale="9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zoomScale="80" zoomScaleNormal="80" workbookViewId="0" topLeftCell="A1">
      <selection activeCell="E25" sqref="E25"/>
    </sheetView>
  </sheetViews>
  <sheetFormatPr defaultColWidth="12.57421875" defaultRowHeight="12.75"/>
  <cols>
    <col min="1" max="1" width="8.421875" style="0" customWidth="1"/>
    <col min="2" max="2" width="42.7109375" style="0" customWidth="1"/>
    <col min="3" max="3" width="24.7109375" style="0" customWidth="1"/>
    <col min="4" max="4" width="34.28125" style="0" customWidth="1"/>
    <col min="5" max="5" width="23.00390625" style="0" customWidth="1"/>
    <col min="6" max="16384" width="11.57421875" style="0" customWidth="1"/>
  </cols>
  <sheetData>
    <row r="1" spans="1:5" ht="12.75">
      <c r="A1" s="23" t="s">
        <v>94</v>
      </c>
      <c r="B1" s="23"/>
      <c r="C1" s="23"/>
      <c r="D1" s="23"/>
      <c r="E1" s="23"/>
    </row>
    <row r="2" spans="1:5" ht="12.75">
      <c r="A2" s="24" t="s">
        <v>1</v>
      </c>
      <c r="B2" s="25" t="s">
        <v>43</v>
      </c>
      <c r="C2" s="25" t="s">
        <v>2</v>
      </c>
      <c r="D2" s="25" t="s">
        <v>44</v>
      </c>
      <c r="E2" s="25" t="s">
        <v>45</v>
      </c>
    </row>
    <row r="3" spans="1:5" ht="12.75">
      <c r="A3" s="26">
        <v>1</v>
      </c>
      <c r="B3" s="49" t="s">
        <v>62</v>
      </c>
      <c r="C3" s="50" t="s">
        <v>63</v>
      </c>
      <c r="D3" s="51"/>
      <c r="E3" s="51">
        <v>31206.83</v>
      </c>
    </row>
    <row r="4" spans="1:5" ht="12.75">
      <c r="A4" s="26">
        <v>2</v>
      </c>
      <c r="B4" s="28" t="s">
        <v>85</v>
      </c>
      <c r="C4" s="28" t="s">
        <v>86</v>
      </c>
      <c r="D4" s="28" t="s">
        <v>87</v>
      </c>
      <c r="E4" s="28">
        <v>21310</v>
      </c>
    </row>
    <row r="5" spans="1:5" ht="12.75">
      <c r="A5" s="26">
        <v>3</v>
      </c>
      <c r="B5" s="29"/>
      <c r="C5" s="29"/>
      <c r="D5" s="29"/>
      <c r="E5" s="29"/>
    </row>
    <row r="6" spans="1:5" ht="12.75">
      <c r="A6" s="30"/>
      <c r="B6" s="31" t="s">
        <v>49</v>
      </c>
      <c r="C6" s="30"/>
      <c r="D6" s="30"/>
      <c r="E6" s="31">
        <f>E4+E3+E5</f>
        <v>52516.83</v>
      </c>
    </row>
    <row r="8" spans="1:5" ht="12.75">
      <c r="A8" s="23" t="s">
        <v>50</v>
      </c>
      <c r="B8" s="23"/>
      <c r="C8" s="23"/>
      <c r="D8" s="23"/>
      <c r="E8" s="23"/>
    </row>
    <row r="9" spans="1:5" ht="12.75">
      <c r="A9" s="24" t="s">
        <v>1</v>
      </c>
      <c r="B9" s="25" t="s">
        <v>43</v>
      </c>
      <c r="C9" s="25" t="s">
        <v>2</v>
      </c>
      <c r="D9" s="25" t="s">
        <v>44</v>
      </c>
      <c r="E9" s="25" t="s">
        <v>45</v>
      </c>
    </row>
    <row r="10" spans="1:5" ht="12.75">
      <c r="A10" s="29">
        <v>1</v>
      </c>
      <c r="B10" s="28" t="s">
        <v>51</v>
      </c>
      <c r="C10" s="28" t="s">
        <v>47</v>
      </c>
      <c r="D10" s="28"/>
      <c r="E10" s="28">
        <v>36331.16</v>
      </c>
    </row>
    <row r="11" spans="1:5" ht="12.75">
      <c r="A11" s="29">
        <v>2</v>
      </c>
      <c r="B11" s="28"/>
      <c r="C11" s="28"/>
      <c r="D11" s="28"/>
      <c r="E11" s="28"/>
    </row>
    <row r="12" spans="1:5" ht="12.75">
      <c r="A12" s="29">
        <v>3</v>
      </c>
      <c r="B12" s="28"/>
      <c r="C12" s="28"/>
      <c r="D12" s="28"/>
      <c r="E12" s="28"/>
    </row>
    <row r="13" spans="1:5" ht="12.75">
      <c r="A13" s="30"/>
      <c r="B13" s="31" t="s">
        <v>49</v>
      </c>
      <c r="C13" s="30"/>
      <c r="D13" s="30"/>
      <c r="E13" s="31">
        <f>E10+E11+E12</f>
        <v>36331.16</v>
      </c>
    </row>
    <row r="15" spans="1:5" ht="12.75">
      <c r="A15" s="23" t="s">
        <v>54</v>
      </c>
      <c r="B15" s="23"/>
      <c r="C15" s="23"/>
      <c r="D15" s="23"/>
      <c r="E15" s="23"/>
    </row>
    <row r="16" spans="1:5" ht="12.75">
      <c r="A16" s="24" t="s">
        <v>1</v>
      </c>
      <c r="B16" s="25" t="s">
        <v>43</v>
      </c>
      <c r="C16" s="25" t="s">
        <v>2</v>
      </c>
      <c r="D16" s="25" t="s">
        <v>44</v>
      </c>
      <c r="E16" s="25" t="s">
        <v>45</v>
      </c>
    </row>
    <row r="17" spans="1:5" ht="12.75">
      <c r="A17" s="29">
        <v>1</v>
      </c>
      <c r="B17" s="29" t="s">
        <v>55</v>
      </c>
      <c r="C17" s="29" t="s">
        <v>47</v>
      </c>
      <c r="D17" s="29"/>
      <c r="E17" s="29">
        <v>19180.11</v>
      </c>
    </row>
    <row r="18" spans="1:5" ht="12.75">
      <c r="A18" s="29">
        <v>2</v>
      </c>
      <c r="B18" s="28" t="s">
        <v>56</v>
      </c>
      <c r="C18" s="28" t="s">
        <v>47</v>
      </c>
      <c r="D18" s="28"/>
      <c r="E18" s="28">
        <v>4538.89</v>
      </c>
    </row>
    <row r="19" spans="1:5" ht="12.75">
      <c r="A19" s="29">
        <v>3</v>
      </c>
      <c r="B19" s="29"/>
      <c r="C19" s="29"/>
      <c r="D19" s="29"/>
      <c r="E19" s="29"/>
    </row>
    <row r="20" spans="1:5" ht="12.75">
      <c r="A20" s="30"/>
      <c r="B20" s="31" t="s">
        <v>49</v>
      </c>
      <c r="C20" s="30"/>
      <c r="D20" s="30"/>
      <c r="E20" s="31">
        <f>E18+E17+E19</f>
        <v>23719</v>
      </c>
    </row>
    <row r="22" spans="1:5" ht="12.75">
      <c r="A22" s="37"/>
      <c r="B22" s="37"/>
      <c r="C22" s="37"/>
      <c r="D22" s="37"/>
      <c r="E22" s="37"/>
    </row>
    <row r="23" spans="1:5" ht="12.75">
      <c r="A23" s="37"/>
      <c r="B23" s="37"/>
      <c r="C23" s="37"/>
      <c r="D23" s="37"/>
      <c r="E23" s="37"/>
    </row>
    <row r="24" spans="1:5" ht="12.75">
      <c r="A24" s="30"/>
      <c r="B24" s="31" t="s">
        <v>64</v>
      </c>
      <c r="C24" s="30"/>
      <c r="D24" s="30"/>
      <c r="E24" s="31">
        <f>E6+E13+E20</f>
        <v>112566.99</v>
      </c>
    </row>
  </sheetData>
  <sheetProtection selectLockedCells="1" selectUnlockedCells="1"/>
  <mergeCells count="3">
    <mergeCell ref="A1:E1"/>
    <mergeCell ref="A8:E8"/>
    <mergeCell ref="A15:E15"/>
  </mergeCells>
  <printOptions/>
  <pageMargins left="0.7875" right="0.7875" top="1.0527777777777778" bottom="1.0527777777777778" header="0.7875" footer="0.7875"/>
  <pageSetup horizontalDpi="300" verticalDpi="300" orientation="landscape" paperSize="9" scale="9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2015-12-10T06:58:43Z</cp:lastPrinted>
  <dcterms:modified xsi:type="dcterms:W3CDTF">2016-03-09T09:45:54Z</dcterms:modified>
  <cp:category/>
  <cp:version/>
  <cp:contentType/>
  <cp:contentStatus/>
  <cp:revision>166</cp:revision>
</cp:coreProperties>
</file>