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2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<sst xmlns="http://schemas.openxmlformats.org/spreadsheetml/2006/main" count="205" uniqueCount="91">
  <si>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</si>
  <si>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</si>
  <si>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</si>
  <si>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</si>
  <si>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</si>
  <si>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</si>
  <si>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</si>
  <si>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</si>
  <si>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</si>
  <si>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</si>
  <si>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</si>
  <si>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</si>
  <si>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</si>
  <si>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</si>
  <si>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А. Глушко</t>
  </si>
  <si>
    <t>28\1</t>
  </si>
  <si>
    <t>01.09.2012 г.</t>
  </si>
  <si>
    <t xml:space="preserve">Ремонт жилья </t>
  </si>
  <si>
    <t>Ремонт УУТЭ</t>
  </si>
  <si>
    <t>Доп.статья (реклама)</t>
  </si>
  <si>
    <t xml:space="preserve">Ремонт жилья:субабоненты </t>
  </si>
  <si>
    <t>Узлы учета повышающий коэф.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</si>
  <si>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</si>
  <si>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</si>
  <si>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</si>
  <si>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</si>
  <si>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</si>
  <si>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</si>
  <si>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</si>
  <si>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</si>
  <si>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</si>
  <si>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</si>
  <si>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</si>
  <si>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</si>
  <si>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</si>
  <si>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</si>
  <si>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</si>
  <si>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</si>
  <si>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</si>
  <si>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</si>
  <si>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</si>
  <si>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</si>
  <si>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ИТОГО ПО ДОМУ</t>
  </si>
  <si>
    <t>Январь 2015 г.</t>
  </si>
  <si>
    <t>Вид работ</t>
  </si>
  <si>
    <t>Место проведения работ</t>
  </si>
  <si>
    <t>Сумма</t>
  </si>
  <si>
    <t>Восстановление подъездного отопления: смена трубопровода ЦО ф 25 мм</t>
  </si>
  <si>
    <t>А. Глушко 28/1</t>
  </si>
  <si>
    <t>Подъезд №1, №2</t>
  </si>
  <si>
    <t>Замена оконных блоков из ПВХ в подъезде</t>
  </si>
  <si>
    <t>Подъезд №6</t>
  </si>
  <si>
    <t>ИТОГО</t>
  </si>
  <si>
    <t>Февраль 2015 г.</t>
  </si>
  <si>
    <t>Смена трубопровода ЦК ф 110 мм</t>
  </si>
  <si>
    <t>кв. 95</t>
  </si>
  <si>
    <t>Май 2015 г.</t>
  </si>
  <si>
    <t>Изготовление и установка секций ограждения забора</t>
  </si>
  <si>
    <t>Июль 2015 г.</t>
  </si>
  <si>
    <t>Подготовка к опрессовке внутренней системы ЦО: смена трубопровода ф 25 мм</t>
  </si>
  <si>
    <t>Ремонт кровли</t>
  </si>
  <si>
    <t>кв. 98,99</t>
  </si>
  <si>
    <t>Октябрь 2015 г.</t>
  </si>
  <si>
    <t>Ремонт мягкой кровли</t>
  </si>
  <si>
    <t>кв. 33,63,67</t>
  </si>
  <si>
    <t>Ремонт оконных откосов</t>
  </si>
  <si>
    <t>Подъезды № 5, 6</t>
  </si>
  <si>
    <t>ВСЕГО</t>
  </si>
  <si>
    <t>Обходы и осмотры системы ЦО</t>
  </si>
  <si>
    <t>подвал</t>
  </si>
  <si>
    <t>Очистка подвального помещения от мусора, засыпка ям грунтом вручную</t>
  </si>
  <si>
    <t>Апрель 2015 г.</t>
  </si>
  <si>
    <t>Закрытие отопительного периода: слив воды из системы</t>
  </si>
  <si>
    <t>Дезинсекция подвального помещения</t>
  </si>
  <si>
    <t>Опрессовка внутренней системы ЦО</t>
  </si>
  <si>
    <t>Август 2015 г.</t>
  </si>
  <si>
    <t>Акарицидная обработка</t>
  </si>
  <si>
    <t>Слив воды из системы ЦО</t>
  </si>
  <si>
    <t>Сентябрь 2015 г.</t>
  </si>
  <si>
    <t>Окраска малых архитектурных форм силами собственников</t>
  </si>
  <si>
    <t>Окраска газопровода</t>
  </si>
  <si>
    <t>Подготовка к запуску системы ЦО: промывка системы</t>
  </si>
  <si>
    <t>Ноябрь 2015 г.</t>
  </si>
  <si>
    <t>Установка стекол в подъезде</t>
  </si>
  <si>
    <t>Подъезд № 2</t>
  </si>
  <si>
    <t>Установка кранов, отводов на УУТЭ</t>
  </si>
  <si>
    <t>Устранение непрогрева системы ЦО: ликвидация воздушных пробок в стояках</t>
  </si>
  <si>
    <t>кв. 50,53,56,58,61,59,62,54,35,38,41,44,47,57,65,69,79,83,87,91,95,50,53,56,58,61</t>
  </si>
  <si>
    <t>кв. 32</t>
  </si>
  <si>
    <t>Декабрь 2015 г.</t>
  </si>
  <si>
    <t>Т/о общедомовых приборов учета электроэнергии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</si>
</sst>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justify"/>
    </xf>
    <xf numFmtId="164" fontId="9" fillId="0" borderId="1" xfId="0" applyNumberFormat="1" applyFont="1" applyBorder="1" applyAlignment="1">
      <alignment horizontal="center" wrapText="1"/>
    </xf>
    <xf numFmtId="164" fontId="10" fillId="0" borderId="1" xfId="0" applyFont="1" applyBorder="1" applyAlignment="1">
      <alignment horizontal="center"/>
    </xf>
    <xf numFmtId="164" fontId="11" fillId="6" borderId="1" xfId="0" applyFont="1" applyFill="1" applyBorder="1" applyAlignment="1">
      <alignment/>
    </xf>
    <xf numFmtId="164" fontId="11" fillId="6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9" fillId="0" borderId="0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justify"/>
    </xf>
    <xf numFmtId="164" fontId="12" fillId="0" borderId="1" xfId="0" applyFont="1" applyBorder="1" applyAlignment="1">
      <alignment horizontal="center" wrapText="1"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164" fontId="0" fillId="6" borderId="2" xfId="0" applyFill="1" applyBorder="1" applyAlignment="1">
      <alignment/>
    </xf>
    <xf numFmtId="164" fontId="5" fillId="6" borderId="3" xfId="0" applyFont="1" applyFill="1" applyBorder="1" applyAlignment="1">
      <alignment horizontal="center"/>
    </xf>
    <xf numFmtId="164" fontId="0" fillId="6" borderId="3" xfId="0" applyFill="1" applyBorder="1" applyAlignment="1">
      <alignment/>
    </xf>
    <xf numFmtId="164" fontId="3" fillId="6" borderId="4" xfId="0" applyFont="1" applyFill="1" applyBorder="1" applyAlignment="1">
      <alignment horizontal="center"/>
    </xf>
    <xf numFmtId="164" fontId="11" fillId="7" borderId="1" xfId="0" applyFont="1" applyFill="1" applyBorder="1" applyAlignment="1">
      <alignment/>
    </xf>
    <xf numFmtId="164" fontId="11" fillId="7" borderId="1" xfId="0" applyFont="1" applyFill="1" applyBorder="1" applyAlignment="1">
      <alignment horizontal="center"/>
    </xf>
    <xf numFmtId="164" fontId="0" fillId="7" borderId="0" xfId="0" applyFill="1" applyAlignment="1">
      <alignment/>
    </xf>
    <xf numFmtId="164" fontId="13" fillId="0" borderId="1" xfId="0" applyFont="1" applyBorder="1" applyAlignment="1">
      <alignment horizontal="center"/>
    </xf>
    <xf numFmtId="164" fontId="11" fillId="6" borderId="0" xfId="0" applyFont="1" applyFill="1" applyAlignment="1">
      <alignment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/>
    </xf>
    <xf numFmtId="164" fontId="11" fillId="7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655">
          <cell r="E655">
            <v>5082.69</v>
          </cell>
          <cell r="F655">
            <v>227786.87</v>
          </cell>
          <cell r="G655">
            <v>220348.36</v>
          </cell>
          <cell r="H655">
            <v>217782.33</v>
          </cell>
          <cell r="I655">
            <v>115272.62</v>
          </cell>
          <cell r="J655">
            <v>330296.57999999996</v>
          </cell>
          <cell r="K655">
            <v>7648.720000000001</v>
          </cell>
        </row>
        <row r="656">
          <cell r="E656">
            <v>11942.24</v>
          </cell>
          <cell r="F656">
            <v>21448.56</v>
          </cell>
          <cell r="G656">
            <v>66781.6</v>
          </cell>
          <cell r="H656">
            <v>78038.39999999998</v>
          </cell>
          <cell r="I656">
            <v>63017.29</v>
          </cell>
          <cell r="J656">
            <v>36469.66999999998</v>
          </cell>
          <cell r="K656">
            <v>685.4400000000314</v>
          </cell>
        </row>
        <row r="657">
          <cell r="E657">
            <v>0</v>
          </cell>
          <cell r="F657">
            <v>5120</v>
          </cell>
          <cell r="G657">
            <v>1920</v>
          </cell>
          <cell r="H657">
            <v>1920</v>
          </cell>
          <cell r="I657">
            <v>0</v>
          </cell>
          <cell r="J657">
            <v>7040</v>
          </cell>
          <cell r="K657">
            <v>0</v>
          </cell>
        </row>
        <row r="658">
          <cell r="E658">
            <v>-487.52</v>
          </cell>
          <cell r="F658">
            <v>12188</v>
          </cell>
          <cell r="G658">
            <v>5850.240000000002</v>
          </cell>
          <cell r="H658">
            <v>5429.62</v>
          </cell>
          <cell r="I658">
            <v>0</v>
          </cell>
          <cell r="J658">
            <v>17617.62</v>
          </cell>
          <cell r="K658">
            <v>-66.89999999999873</v>
          </cell>
        </row>
        <row r="659">
          <cell r="E659">
            <v>0</v>
          </cell>
          <cell r="F659">
            <v>0</v>
          </cell>
          <cell r="G659">
            <v>0</v>
          </cell>
          <cell r="H659">
            <v>14147.77</v>
          </cell>
          <cell r="I659">
            <v>0</v>
          </cell>
          <cell r="J659">
            <v>14147.77</v>
          </cell>
          <cell r="K659">
            <v>-14147.77</v>
          </cell>
        </row>
        <row r="660"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2">
          <cell r="E662">
            <v>6769.38</v>
          </cell>
          <cell r="F662">
            <v>15347.07</v>
          </cell>
          <cell r="G662">
            <v>93016.67999999998</v>
          </cell>
          <cell r="H662">
            <v>91796.69</v>
          </cell>
          <cell r="I662">
            <v>103797.45999999998</v>
          </cell>
          <cell r="J662">
            <v>3346.3000000000193</v>
          </cell>
          <cell r="K662">
            <v>7989.369999999977</v>
          </cell>
        </row>
        <row r="663">
          <cell r="E663">
            <v>5793.360000000001</v>
          </cell>
          <cell r="F663">
            <v>-5793.360000000001</v>
          </cell>
          <cell r="G663">
            <v>81376.63999999998</v>
          </cell>
          <cell r="H663">
            <v>80310.69</v>
          </cell>
          <cell r="I663">
            <v>81376.63999999998</v>
          </cell>
          <cell r="J663">
            <v>-6859.309999999984</v>
          </cell>
          <cell r="K663">
            <v>6859.309999999984</v>
          </cell>
        </row>
        <row r="664">
          <cell r="E664">
            <v>44.57</v>
          </cell>
          <cell r="F664">
            <v>-26894.46</v>
          </cell>
          <cell r="G664">
            <v>29641.200000000004</v>
          </cell>
          <cell r="H664">
            <v>29296.49</v>
          </cell>
          <cell r="I664">
            <v>0</v>
          </cell>
          <cell r="J664">
            <v>2402.0300000000007</v>
          </cell>
          <cell r="K664">
            <v>389.2800000000048</v>
          </cell>
        </row>
        <row r="665"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220.295</v>
          </cell>
          <cell r="J665">
            <v>-220.295</v>
          </cell>
          <cell r="K665">
            <v>0</v>
          </cell>
        </row>
        <row r="666">
          <cell r="E666">
            <v>393.96999999999997</v>
          </cell>
          <cell r="F666">
            <v>-10480.53</v>
          </cell>
          <cell r="G666">
            <v>5534.910000000001</v>
          </cell>
          <cell r="H666">
            <v>5461.13</v>
          </cell>
          <cell r="I666">
            <v>17950.399999999998</v>
          </cell>
          <cell r="J666">
            <v>-22969.8</v>
          </cell>
          <cell r="K666">
            <v>467.75000000000034</v>
          </cell>
        </row>
        <row r="667">
          <cell r="E667">
            <v>11.870000000000001</v>
          </cell>
          <cell r="F667">
            <v>366.83</v>
          </cell>
          <cell r="G667">
            <v>163.42000000000002</v>
          </cell>
          <cell r="H667">
            <v>160.63</v>
          </cell>
          <cell r="I667">
            <v>0</v>
          </cell>
          <cell r="J667">
            <v>527.4599999999999</v>
          </cell>
          <cell r="K667">
            <v>14.660000000000027</v>
          </cell>
        </row>
        <row r="668">
          <cell r="E668">
            <v>2819.24</v>
          </cell>
          <cell r="F668">
            <v>-2819.24</v>
          </cell>
          <cell r="G668">
            <v>39603.00000000001</v>
          </cell>
          <cell r="H668">
            <v>39084.47</v>
          </cell>
          <cell r="I668">
            <v>39603.00000000001</v>
          </cell>
          <cell r="J668">
            <v>-3337.7700000000004</v>
          </cell>
          <cell r="K668">
            <v>3337.7700000000004</v>
          </cell>
        </row>
        <row r="669">
          <cell r="E669">
            <v>1351.8500000000001</v>
          </cell>
          <cell r="F669">
            <v>-24239.78</v>
          </cell>
          <cell r="G669">
            <v>18987.93</v>
          </cell>
          <cell r="H669">
            <v>18739.29</v>
          </cell>
          <cell r="I669">
            <v>34265.33498</v>
          </cell>
          <cell r="J669">
            <v>-39765.82498</v>
          </cell>
          <cell r="K669">
            <v>1600.4899999999982</v>
          </cell>
        </row>
        <row r="670">
          <cell r="E670">
            <v>351.34000000000003</v>
          </cell>
          <cell r="F670">
            <v>-3030.8</v>
          </cell>
          <cell r="G670">
            <v>4936.68</v>
          </cell>
          <cell r="H670">
            <v>4872.070000000001</v>
          </cell>
          <cell r="I670">
            <v>0</v>
          </cell>
          <cell r="J670">
            <v>1841.2700000000002</v>
          </cell>
          <cell r="K670">
            <v>415.9500000000001</v>
          </cell>
        </row>
        <row r="672">
          <cell r="E672">
            <v>5967.38</v>
          </cell>
          <cell r="F672">
            <v>-5968.58</v>
          </cell>
          <cell r="G672">
            <v>79291.79999999999</v>
          </cell>
          <cell r="H672">
            <v>78950.19</v>
          </cell>
          <cell r="I672">
            <v>79291.79999999999</v>
          </cell>
          <cell r="J672">
            <v>-6310.189999999988</v>
          </cell>
          <cell r="K672">
            <v>6308.989999999991</v>
          </cell>
        </row>
        <row r="673"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E675">
            <v>1156.72</v>
          </cell>
          <cell r="F675">
            <v>870.5</v>
          </cell>
          <cell r="G675">
            <v>16275.240000000002</v>
          </cell>
          <cell r="H675">
            <v>16176.94</v>
          </cell>
          <cell r="I675">
            <v>15790.03</v>
          </cell>
          <cell r="J675">
            <v>1257.41</v>
          </cell>
          <cell r="K675">
            <v>1255.0200000000027</v>
          </cell>
        </row>
        <row r="676">
          <cell r="E676">
            <v>7177.31</v>
          </cell>
          <cell r="F676">
            <v>-7177.31</v>
          </cell>
          <cell r="G676">
            <v>100436.28000000001</v>
          </cell>
          <cell r="H676">
            <v>99637.99000000002</v>
          </cell>
          <cell r="I676">
            <v>100436.28000000001</v>
          </cell>
          <cell r="J676">
            <v>-7975.599999999991</v>
          </cell>
          <cell r="K676">
            <v>7975.599999999991</v>
          </cell>
        </row>
        <row r="677">
          <cell r="E677">
            <v>9945.62</v>
          </cell>
          <cell r="F677">
            <v>-9945.62</v>
          </cell>
          <cell r="G677">
            <v>132153</v>
          </cell>
          <cell r="H677">
            <v>131583.63</v>
          </cell>
          <cell r="I677">
            <v>132153</v>
          </cell>
          <cell r="J677">
            <v>-10514.98999999999</v>
          </cell>
          <cell r="K677">
            <v>10514.98999999999</v>
          </cell>
        </row>
        <row r="678">
          <cell r="E678">
            <v>7535.919999999999</v>
          </cell>
          <cell r="F678">
            <v>-7535.919999999999</v>
          </cell>
          <cell r="G678">
            <v>111603.47999999997</v>
          </cell>
          <cell r="H678">
            <v>110522.23999999999</v>
          </cell>
          <cell r="I678">
            <v>111603.47999999997</v>
          </cell>
          <cell r="J678">
            <v>-8617.159999999967</v>
          </cell>
          <cell r="K678">
            <v>8617.159999999967</v>
          </cell>
        </row>
        <row r="679"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C1">
      <selection activeCell="I7" sqref="I7"/>
    </sheetView>
  </sheetViews>
  <sheetFormatPr defaultColWidth="12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35.57421875" style="0" customWidth="1"/>
    <col min="5" max="5" width="20.28125" style="0" customWidth="1"/>
    <col min="6" max="6" width="18.8515625" style="0" customWidth="1"/>
    <col min="7" max="7" width="19.140625" style="0" customWidth="1"/>
    <col min="8" max="8" width="21.7109375" style="0" customWidth="1"/>
    <col min="9" max="9" width="19.7109375" style="0" customWidth="1"/>
    <col min="10" max="10" width="16.7109375" style="0" customWidth="1"/>
    <col min="11" max="11" width="19.421875" style="0" customWidth="1"/>
    <col min="12" max="12" width="22.57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6.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21</v>
      </c>
      <c r="B5" s="10" t="s">
        <v>14</v>
      </c>
      <c r="C5" s="11" t="s">
        <v>15</v>
      </c>
      <c r="D5" s="9"/>
      <c r="E5" s="9"/>
      <c r="F5" s="9"/>
      <c r="G5" s="9"/>
      <c r="H5" s="9"/>
      <c r="I5" s="9"/>
      <c r="J5" s="9"/>
      <c r="K5" s="9"/>
      <c r="L5" s="12" t="s">
        <v>16</v>
      </c>
    </row>
    <row r="6" spans="1:12" ht="12.75">
      <c r="A6" s="13">
        <v>2</v>
      </c>
      <c r="B6" s="14"/>
      <c r="C6" s="14"/>
      <c r="D6" s="14" t="s">
        <v>17</v>
      </c>
      <c r="E6" s="15">
        <f>'[1]Лицевые счета домов свод'!E655</f>
        <v>5082.69</v>
      </c>
      <c r="F6" s="15">
        <f>'[1]Лицевые счета домов свод'!F655</f>
        <v>227786.87</v>
      </c>
      <c r="G6" s="15">
        <f>'[1]Лицевые счета домов свод'!G655</f>
        <v>220348.36</v>
      </c>
      <c r="H6" s="15">
        <f>'[1]Лицевые счета домов свод'!H655</f>
        <v>217782.33</v>
      </c>
      <c r="I6" s="15">
        <f>'[1]Лицевые счета домов свод'!I655</f>
        <v>115272.62</v>
      </c>
      <c r="J6" s="15">
        <f>'[1]Лицевые счета домов свод'!J655</f>
        <v>330296.57999999996</v>
      </c>
      <c r="K6" s="15">
        <f>'[1]Лицевые счета домов свод'!K655</f>
        <v>7648.720000000001</v>
      </c>
      <c r="L6" s="16"/>
    </row>
    <row r="7" spans="1:12" ht="12.75">
      <c r="A7" s="14"/>
      <c r="B7" s="14"/>
      <c r="C7" s="14"/>
      <c r="D7" s="14" t="s">
        <v>18</v>
      </c>
      <c r="E7" s="15">
        <f>'[1]Лицевые счета домов свод'!E656</f>
        <v>11942.24</v>
      </c>
      <c r="F7" s="15">
        <f>'[1]Лицевые счета домов свод'!F656</f>
        <v>21448.56</v>
      </c>
      <c r="G7" s="15">
        <f>'[1]Лицевые счета домов свод'!G656</f>
        <v>66781.6</v>
      </c>
      <c r="H7" s="15">
        <f>'[1]Лицевые счета домов свод'!H656</f>
        <v>78038.39999999998</v>
      </c>
      <c r="I7" s="15">
        <f>'[1]Лицевые счета домов свод'!I656</f>
        <v>63017.29</v>
      </c>
      <c r="J7" s="15">
        <f>'[1]Лицевые счета домов свод'!J656</f>
        <v>36469.66999999998</v>
      </c>
      <c r="K7" s="15">
        <f>'[1]Лицевые счета домов свод'!K656</f>
        <v>685.4400000000314</v>
      </c>
      <c r="L7" s="16"/>
    </row>
    <row r="8" spans="1:12" ht="12.75">
      <c r="A8" s="14"/>
      <c r="B8" s="14"/>
      <c r="C8" s="14"/>
      <c r="D8" s="14" t="s">
        <v>19</v>
      </c>
      <c r="E8" s="15">
        <f>'[1]Лицевые счета домов свод'!E657</f>
        <v>0</v>
      </c>
      <c r="F8" s="15">
        <f>'[1]Лицевые счета домов свод'!F657</f>
        <v>5120</v>
      </c>
      <c r="G8" s="15">
        <f>'[1]Лицевые счета домов свод'!G657</f>
        <v>1920</v>
      </c>
      <c r="H8" s="15">
        <f>'[1]Лицевые счета домов свод'!H657</f>
        <v>1920</v>
      </c>
      <c r="I8" s="15">
        <f>'[1]Лицевые счета домов свод'!I657</f>
        <v>0</v>
      </c>
      <c r="J8" s="15">
        <f>'[1]Лицевые счета домов свод'!J657</f>
        <v>7040</v>
      </c>
      <c r="K8" s="15">
        <f>'[1]Лицевые счета домов свод'!K657</f>
        <v>0</v>
      </c>
      <c r="L8" s="16"/>
    </row>
    <row r="9" spans="1:12" ht="12.75">
      <c r="A9" s="14"/>
      <c r="B9" s="14"/>
      <c r="C9" s="14"/>
      <c r="D9" s="14" t="s">
        <v>20</v>
      </c>
      <c r="E9" s="15">
        <f>'[1]Лицевые счета домов свод'!E658</f>
        <v>-487.52</v>
      </c>
      <c r="F9" s="15">
        <f>'[1]Лицевые счета домов свод'!F658</f>
        <v>12188</v>
      </c>
      <c r="G9" s="15">
        <f>'[1]Лицевые счета домов свод'!G658</f>
        <v>5850.240000000002</v>
      </c>
      <c r="H9" s="15">
        <f>'[1]Лицевые счета домов свод'!H658</f>
        <v>5429.62</v>
      </c>
      <c r="I9" s="15">
        <f>'[1]Лицевые счета домов свод'!I658</f>
        <v>0</v>
      </c>
      <c r="J9" s="15">
        <f>'[1]Лицевые счета домов свод'!J658</f>
        <v>17617.62</v>
      </c>
      <c r="K9" s="15">
        <f>'[1]Лицевые счета домов свод'!K658</f>
        <v>-66.89999999999873</v>
      </c>
      <c r="L9" s="16"/>
    </row>
    <row r="10" spans="1:12" ht="12.75">
      <c r="A10" s="14"/>
      <c r="B10" s="14"/>
      <c r="C10" s="14"/>
      <c r="D10" s="14" t="s">
        <v>21</v>
      </c>
      <c r="E10" s="15">
        <f>'[1]Лицевые счета домов свод'!E659</f>
        <v>0</v>
      </c>
      <c r="F10" s="15">
        <f>'[1]Лицевые счета домов свод'!F659</f>
        <v>0</v>
      </c>
      <c r="G10" s="15">
        <f>'[1]Лицевые счета домов свод'!G659</f>
        <v>0</v>
      </c>
      <c r="H10" s="15">
        <f>'[1]Лицевые счета домов свод'!H659</f>
        <v>14147.77</v>
      </c>
      <c r="I10" s="15">
        <f>'[1]Лицевые счета домов свод'!I659</f>
        <v>0</v>
      </c>
      <c r="J10" s="15">
        <f>'[1]Лицевые счета домов свод'!J659</f>
        <v>14147.77</v>
      </c>
      <c r="K10" s="15">
        <f>'[1]Лицевые счета домов свод'!K659</f>
        <v>-14147.77</v>
      </c>
      <c r="L10" s="16"/>
    </row>
    <row r="11" spans="1:12" ht="12.75">
      <c r="A11" s="14"/>
      <c r="B11" s="14"/>
      <c r="C11" s="14"/>
      <c r="D11" s="14" t="s">
        <v>22</v>
      </c>
      <c r="E11" s="15">
        <f>'[1]Лицевые счета домов свод'!E660</f>
        <v>0</v>
      </c>
      <c r="F11" s="15">
        <f>'[1]Лицевые счета домов свод'!F660</f>
        <v>0</v>
      </c>
      <c r="G11" s="15">
        <f>'[1]Лицевые счета домов свод'!G660</f>
        <v>0</v>
      </c>
      <c r="H11" s="15">
        <f>'[1]Лицевые счета домов свод'!H660</f>
        <v>0</v>
      </c>
      <c r="I11" s="15">
        <f>'[1]Лицевые счета домов свод'!I660</f>
        <v>0</v>
      </c>
      <c r="J11" s="15">
        <f>'[1]Лицевые счета домов свод'!J660</f>
        <v>0</v>
      </c>
      <c r="K11" s="15">
        <f>'[1]Лицевые счета домов свод'!K660</f>
        <v>0</v>
      </c>
      <c r="L11" s="16"/>
    </row>
    <row r="12" spans="1:12" ht="12.75">
      <c r="A12" s="14"/>
      <c r="B12" s="14"/>
      <c r="C12" s="14"/>
      <c r="D12" s="5" t="s">
        <v>23</v>
      </c>
      <c r="E12" s="5">
        <f>SUM(E6:E11)</f>
        <v>16537.41</v>
      </c>
      <c r="F12" s="5">
        <f>SUM(F6:F11)</f>
        <v>266543.43</v>
      </c>
      <c r="G12" s="5">
        <f>SUM(G6:G11)</f>
        <v>294900.2</v>
      </c>
      <c r="H12" s="5">
        <f>SUM(H6:H11)</f>
        <v>317318.12</v>
      </c>
      <c r="I12" s="5">
        <f>SUM(I6:I11)</f>
        <v>178289.91</v>
      </c>
      <c r="J12" s="5">
        <f>SUM(J6:J11)</f>
        <v>405571.63999999996</v>
      </c>
      <c r="K12" s="5">
        <f>SUM(K6:K11)</f>
        <v>-5880.509999999966</v>
      </c>
      <c r="L12" s="17"/>
    </row>
    <row r="13" spans="1:12" ht="17.25" customHeight="1">
      <c r="A13" s="14"/>
      <c r="B13" s="14"/>
      <c r="C13" s="14"/>
      <c r="D13" s="18" t="s">
        <v>24</v>
      </c>
      <c r="E13" s="15">
        <f>'[1]Лицевые счета домов свод'!E662</f>
        <v>6769.38</v>
      </c>
      <c r="F13" s="15">
        <f>'[1]Лицевые счета домов свод'!F662</f>
        <v>15347.07</v>
      </c>
      <c r="G13" s="15">
        <f>'[1]Лицевые счета домов свод'!G662</f>
        <v>93016.67999999998</v>
      </c>
      <c r="H13" s="15">
        <f>'[1]Лицевые счета домов свод'!H662</f>
        <v>91796.69</v>
      </c>
      <c r="I13" s="15">
        <f>'[1]Лицевые счета домов свод'!I662</f>
        <v>103797.45999999998</v>
      </c>
      <c r="J13" s="15">
        <f>'[1]Лицевые счета домов свод'!J662</f>
        <v>3346.3000000000193</v>
      </c>
      <c r="K13" s="15">
        <f>'[1]Лицевые счета домов свод'!K662</f>
        <v>7989.369999999977</v>
      </c>
      <c r="L13" s="16"/>
    </row>
    <row r="14" spans="1:12" ht="27" customHeight="1">
      <c r="A14" s="14"/>
      <c r="B14" s="14"/>
      <c r="C14" s="14"/>
      <c r="D14" s="18" t="s">
        <v>25</v>
      </c>
      <c r="E14" s="15">
        <f>'[1]Лицевые счета домов свод'!E663</f>
        <v>5793.360000000001</v>
      </c>
      <c r="F14" s="15">
        <f>'[1]Лицевые счета домов свод'!F663</f>
        <v>-5793.360000000001</v>
      </c>
      <c r="G14" s="15">
        <f>'[1]Лицевые счета домов свод'!G663</f>
        <v>81376.63999999998</v>
      </c>
      <c r="H14" s="15">
        <f>'[1]Лицевые счета домов свод'!H663</f>
        <v>80310.69</v>
      </c>
      <c r="I14" s="15">
        <f>'[1]Лицевые счета домов свод'!I663</f>
        <v>81376.63999999998</v>
      </c>
      <c r="J14" s="15">
        <f>'[1]Лицевые счета домов свод'!J663</f>
        <v>-6859.309999999984</v>
      </c>
      <c r="K14" s="15">
        <f>'[1]Лицевые счета домов свод'!K663</f>
        <v>6859.309999999984</v>
      </c>
      <c r="L14" s="16"/>
    </row>
    <row r="15" spans="1:12" ht="27.75" customHeight="1">
      <c r="A15" s="14"/>
      <c r="B15" s="14"/>
      <c r="C15" s="14"/>
      <c r="D15" s="18" t="s">
        <v>26</v>
      </c>
      <c r="E15" s="15">
        <f>'[1]Лицевые счета домов свод'!E664</f>
        <v>44.57</v>
      </c>
      <c r="F15" s="15">
        <f>'[1]Лицевые счета домов свод'!F664</f>
        <v>-26894.46</v>
      </c>
      <c r="G15" s="15">
        <f>'[1]Лицевые счета домов свод'!G664</f>
        <v>29641.200000000004</v>
      </c>
      <c r="H15" s="15">
        <f>'[1]Лицевые счета домов свод'!H664</f>
        <v>29296.49</v>
      </c>
      <c r="I15" s="15">
        <f>'[1]Лицевые счета домов свод'!I664</f>
        <v>0</v>
      </c>
      <c r="J15" s="15">
        <f>'[1]Лицевые счета домов свод'!J664</f>
        <v>2402.0300000000007</v>
      </c>
      <c r="K15" s="15">
        <f>'[1]Лицевые счета домов свод'!K664</f>
        <v>389.2800000000048</v>
      </c>
      <c r="L15" s="16"/>
    </row>
    <row r="16" spans="1:12" ht="27.75" customHeight="1">
      <c r="A16" s="14"/>
      <c r="B16" s="14"/>
      <c r="C16" s="14"/>
      <c r="D16" s="18" t="s">
        <v>27</v>
      </c>
      <c r="E16" s="15">
        <f>'[1]Лицевые счета домов свод'!E665</f>
        <v>0</v>
      </c>
      <c r="F16" s="15">
        <f>'[1]Лицевые счета домов свод'!F665</f>
        <v>0</v>
      </c>
      <c r="G16" s="15">
        <f>'[1]Лицевые счета домов свод'!G665</f>
        <v>0</v>
      </c>
      <c r="H16" s="15">
        <f>'[1]Лицевые счета домов свод'!H665</f>
        <v>0</v>
      </c>
      <c r="I16" s="15">
        <f>'[1]Лицевые счета домов свод'!I665</f>
        <v>220.295</v>
      </c>
      <c r="J16" s="15">
        <f>'[1]Лицевые счета домов свод'!J665</f>
        <v>-220.295</v>
      </c>
      <c r="K16" s="15">
        <f>'[1]Лицевые счета домов свод'!K665</f>
        <v>0</v>
      </c>
      <c r="L16" s="16"/>
    </row>
    <row r="17" spans="1:12" ht="12.75">
      <c r="A17" s="14"/>
      <c r="B17" s="14"/>
      <c r="C17" s="14"/>
      <c r="D17" s="14" t="s">
        <v>28</v>
      </c>
      <c r="E17" s="15">
        <f>'[1]Лицевые счета домов свод'!E666</f>
        <v>393.96999999999997</v>
      </c>
      <c r="F17" s="15">
        <f>'[1]Лицевые счета домов свод'!F666</f>
        <v>-10480.53</v>
      </c>
      <c r="G17" s="15">
        <f>'[1]Лицевые счета домов свод'!G666</f>
        <v>5534.910000000001</v>
      </c>
      <c r="H17" s="15">
        <f>'[1]Лицевые счета домов свод'!H666</f>
        <v>5461.13</v>
      </c>
      <c r="I17" s="15">
        <f>'[1]Лицевые счета домов свод'!I666</f>
        <v>17950.399999999998</v>
      </c>
      <c r="J17" s="15">
        <f>'[1]Лицевые счета домов свод'!J666</f>
        <v>-22969.8</v>
      </c>
      <c r="K17" s="15">
        <f>'[1]Лицевые счета домов свод'!K666</f>
        <v>467.75000000000034</v>
      </c>
      <c r="L17" s="16"/>
    </row>
    <row r="18" spans="1:12" ht="32.25" customHeight="1">
      <c r="A18" s="14"/>
      <c r="B18" s="14"/>
      <c r="C18" s="14"/>
      <c r="D18" s="18" t="s">
        <v>29</v>
      </c>
      <c r="E18" s="15">
        <f>'[1]Лицевые счета домов свод'!E667</f>
        <v>11.870000000000001</v>
      </c>
      <c r="F18" s="15">
        <f>'[1]Лицевые счета домов свод'!F667</f>
        <v>366.83</v>
      </c>
      <c r="G18" s="15">
        <f>'[1]Лицевые счета домов свод'!G667</f>
        <v>163.42000000000002</v>
      </c>
      <c r="H18" s="15">
        <f>'[1]Лицевые счета домов свод'!H667</f>
        <v>160.63</v>
      </c>
      <c r="I18" s="15">
        <f>'[1]Лицевые счета домов свод'!I667</f>
        <v>0</v>
      </c>
      <c r="J18" s="15">
        <f>'[1]Лицевые счета домов свод'!J667</f>
        <v>527.4599999999999</v>
      </c>
      <c r="K18" s="15">
        <f>'[1]Лицевые счета домов свод'!K667</f>
        <v>14.660000000000027</v>
      </c>
      <c r="L18" s="16"/>
    </row>
    <row r="19" spans="1:12" ht="48" customHeight="1">
      <c r="A19" s="14"/>
      <c r="B19" s="14"/>
      <c r="C19" s="14"/>
      <c r="D19" s="18" t="s">
        <v>30</v>
      </c>
      <c r="E19" s="15">
        <f>'[1]Лицевые счета домов свод'!E668</f>
        <v>2819.24</v>
      </c>
      <c r="F19" s="15">
        <f>'[1]Лицевые счета домов свод'!F668</f>
        <v>-2819.24</v>
      </c>
      <c r="G19" s="15">
        <f>'[1]Лицевые счета домов свод'!G668</f>
        <v>39603.00000000001</v>
      </c>
      <c r="H19" s="15">
        <f>'[1]Лицевые счета домов свод'!H668</f>
        <v>39084.47</v>
      </c>
      <c r="I19" s="15">
        <f>'[1]Лицевые счета домов свод'!I668</f>
        <v>39603.00000000001</v>
      </c>
      <c r="J19" s="15">
        <f>'[1]Лицевые счета домов свод'!J668</f>
        <v>-3337.7700000000004</v>
      </c>
      <c r="K19" s="15">
        <f>'[1]Лицевые счета домов свод'!K668</f>
        <v>3337.7700000000004</v>
      </c>
      <c r="L19" s="16"/>
    </row>
    <row r="20" spans="1:12" ht="18" customHeight="1">
      <c r="A20" s="14"/>
      <c r="B20" s="14"/>
      <c r="C20" s="14"/>
      <c r="D20" s="18" t="s">
        <v>31</v>
      </c>
      <c r="E20" s="15">
        <f>'[1]Лицевые счета домов свод'!E669</f>
        <v>1351.8500000000001</v>
      </c>
      <c r="F20" s="15">
        <f>'[1]Лицевые счета домов свод'!F669</f>
        <v>-24239.78</v>
      </c>
      <c r="G20" s="15">
        <f>'[1]Лицевые счета домов свод'!G669</f>
        <v>18987.93</v>
      </c>
      <c r="H20" s="15">
        <f>'[1]Лицевые счета домов свод'!H669</f>
        <v>18739.29</v>
      </c>
      <c r="I20" s="15">
        <f>'[1]Лицевые счета домов свод'!I669</f>
        <v>34265.33498</v>
      </c>
      <c r="J20" s="15">
        <f>'[1]Лицевые счета домов свод'!J669</f>
        <v>-39765.82498</v>
      </c>
      <c r="K20" s="15">
        <f>'[1]Лицевые счета домов свод'!K669</f>
        <v>1600.4899999999982</v>
      </c>
      <c r="L20" s="16"/>
    </row>
    <row r="21" spans="1:12" ht="31.5" customHeight="1">
      <c r="A21" s="14"/>
      <c r="B21" s="14"/>
      <c r="C21" s="14"/>
      <c r="D21" s="18" t="s">
        <v>32</v>
      </c>
      <c r="E21" s="15">
        <f>'[1]Лицевые счета домов свод'!E670</f>
        <v>351.34000000000003</v>
      </c>
      <c r="F21" s="15">
        <f>'[1]Лицевые счета домов свод'!F670</f>
        <v>-3030.8</v>
      </c>
      <c r="G21" s="15">
        <f>'[1]Лицевые счета домов свод'!G670</f>
        <v>4936.68</v>
      </c>
      <c r="H21" s="15">
        <f>'[1]Лицевые счета домов свод'!H670</f>
        <v>4872.070000000001</v>
      </c>
      <c r="I21" s="15">
        <f>'[1]Лицевые счета домов свод'!I670</f>
        <v>0</v>
      </c>
      <c r="J21" s="15">
        <f>'[1]Лицевые счета домов свод'!J670</f>
        <v>1841.2700000000002</v>
      </c>
      <c r="K21" s="15">
        <f>'[1]Лицевые счета домов свод'!K670</f>
        <v>415.9500000000001</v>
      </c>
      <c r="L21" s="16"/>
    </row>
    <row r="22" spans="1:12" ht="12.75">
      <c r="A22" s="14"/>
      <c r="B22" s="14"/>
      <c r="C22" s="14"/>
      <c r="D22" s="5" t="s">
        <v>33</v>
      </c>
      <c r="E22" s="5">
        <f>SUM(E13:E21)</f>
        <v>17535.58</v>
      </c>
      <c r="F22" s="5">
        <f>SUM(F13:F21)</f>
        <v>-57544.27</v>
      </c>
      <c r="G22" s="5">
        <f>SUM(G13:G21)</f>
        <v>273260.45999999996</v>
      </c>
      <c r="H22" s="5">
        <f>SUM(H13:H21)</f>
        <v>269721.4600000001</v>
      </c>
      <c r="I22" s="19">
        <f>SUM(I13:I21)</f>
        <v>277213.12997999997</v>
      </c>
      <c r="J22" s="19">
        <f>SUM(J13:J21)</f>
        <v>-65035.93997999995</v>
      </c>
      <c r="K22" s="5">
        <f>SUM(K13:K21)</f>
        <v>21074.579999999965</v>
      </c>
      <c r="L22" s="17"/>
    </row>
    <row r="23" spans="1:12" ht="12.75">
      <c r="A23" s="14"/>
      <c r="B23" s="14"/>
      <c r="C23" s="14"/>
      <c r="D23" s="14" t="s">
        <v>34</v>
      </c>
      <c r="E23" s="15">
        <f>'[1]Лицевые счета домов свод'!E672</f>
        <v>5967.38</v>
      </c>
      <c r="F23" s="15">
        <f>'[1]Лицевые счета домов свод'!F672</f>
        <v>-5968.58</v>
      </c>
      <c r="G23" s="15">
        <f>'[1]Лицевые счета домов свод'!G672</f>
        <v>79291.79999999999</v>
      </c>
      <c r="H23" s="15">
        <f>'[1]Лицевые счета домов свод'!H672</f>
        <v>78950.19</v>
      </c>
      <c r="I23" s="15">
        <f>'[1]Лицевые счета домов свод'!I672</f>
        <v>79291.79999999999</v>
      </c>
      <c r="J23" s="15">
        <f>'[1]Лицевые счета домов свод'!J672</f>
        <v>-6310.189999999988</v>
      </c>
      <c r="K23" s="15">
        <f>'[1]Лицевые счета домов свод'!K672</f>
        <v>6308.989999999991</v>
      </c>
      <c r="L23" s="16"/>
    </row>
    <row r="24" spans="1:12" ht="12.75">
      <c r="A24" s="14"/>
      <c r="B24" s="14"/>
      <c r="C24" s="14"/>
      <c r="D24" s="14" t="s">
        <v>35</v>
      </c>
      <c r="E24" s="15">
        <f>'[1]Лицевые счета домов свод'!E673</f>
        <v>0</v>
      </c>
      <c r="F24" s="15">
        <f>'[1]Лицевые счета домов свод'!F673</f>
        <v>0</v>
      </c>
      <c r="G24" s="15">
        <f>'[1]Лицевые счета домов свод'!G673</f>
        <v>0</v>
      </c>
      <c r="H24" s="15">
        <f>'[1]Лицевые счета домов свод'!H673</f>
        <v>0</v>
      </c>
      <c r="I24" s="15">
        <f>'[1]Лицевые счета домов свод'!I673</f>
        <v>0</v>
      </c>
      <c r="J24" s="15">
        <f>'[1]Лицевые счета домов свод'!J673</f>
        <v>0</v>
      </c>
      <c r="K24" s="15">
        <f>'[1]Лицевые счета домов свод'!K673</f>
        <v>0</v>
      </c>
      <c r="L24" s="16"/>
    </row>
    <row r="25" spans="1:12" ht="12.75">
      <c r="A25" s="14"/>
      <c r="B25" s="14"/>
      <c r="C25" s="14"/>
      <c r="D25" s="14" t="s">
        <v>36</v>
      </c>
      <c r="E25" s="15">
        <f>'[1]Лицевые счета домов свод'!E674</f>
        <v>0</v>
      </c>
      <c r="F25" s="15">
        <f>'[1]Лицевые счета домов свод'!F674</f>
        <v>0</v>
      </c>
      <c r="G25" s="15">
        <f>'[1]Лицевые счета домов свод'!G674</f>
        <v>0</v>
      </c>
      <c r="H25" s="15">
        <f>'[1]Лицевые счета домов свод'!H674</f>
        <v>0</v>
      </c>
      <c r="I25" s="15">
        <f>'[1]Лицевые счета домов свод'!I674</f>
        <v>0</v>
      </c>
      <c r="J25" s="15">
        <f>'[1]Лицевые счета домов свод'!J674</f>
        <v>0</v>
      </c>
      <c r="K25" s="15">
        <f>'[1]Лицевые счета домов свод'!K674</f>
        <v>0</v>
      </c>
      <c r="L25" s="16"/>
    </row>
    <row r="26" spans="1:12" ht="12.75">
      <c r="A26" s="14"/>
      <c r="B26" s="14"/>
      <c r="C26" s="14"/>
      <c r="D26" s="14" t="s">
        <v>37</v>
      </c>
      <c r="E26" s="15">
        <f>'[1]Лицевые счета домов свод'!E675</f>
        <v>1156.72</v>
      </c>
      <c r="F26" s="15">
        <f>'[1]Лицевые счета домов свод'!F675</f>
        <v>870.5</v>
      </c>
      <c r="G26" s="15">
        <f>'[1]Лицевые счета домов свод'!G675</f>
        <v>16275.240000000002</v>
      </c>
      <c r="H26" s="15">
        <f>'[1]Лицевые счета домов свод'!H675</f>
        <v>16176.94</v>
      </c>
      <c r="I26" s="15">
        <f>'[1]Лицевые счета домов свод'!I675</f>
        <v>15790.03</v>
      </c>
      <c r="J26" s="15">
        <f>'[1]Лицевые счета домов свод'!J675</f>
        <v>1257.41</v>
      </c>
      <c r="K26" s="15">
        <f>'[1]Лицевые счета домов свод'!K675</f>
        <v>1255.0200000000027</v>
      </c>
      <c r="L26" s="16"/>
    </row>
    <row r="27" spans="1:12" ht="12.75">
      <c r="A27" s="14"/>
      <c r="B27" s="14"/>
      <c r="C27" s="14"/>
      <c r="D27" s="14" t="s">
        <v>38</v>
      </c>
      <c r="E27" s="15">
        <f>'[1]Лицевые счета домов свод'!E676</f>
        <v>7177.31</v>
      </c>
      <c r="F27" s="15">
        <f>'[1]Лицевые счета домов свод'!F676</f>
        <v>-7177.31</v>
      </c>
      <c r="G27" s="15">
        <f>'[1]Лицевые счета домов свод'!G676</f>
        <v>100436.28000000001</v>
      </c>
      <c r="H27" s="15">
        <f>'[1]Лицевые счета домов свод'!H676</f>
        <v>99637.99000000002</v>
      </c>
      <c r="I27" s="15">
        <f>'[1]Лицевые счета домов свод'!I676</f>
        <v>100436.28000000001</v>
      </c>
      <c r="J27" s="15">
        <f>'[1]Лицевые счета домов свод'!J676</f>
        <v>-7975.599999999991</v>
      </c>
      <c r="K27" s="15">
        <f>'[1]Лицевые счета домов свод'!K676</f>
        <v>7975.599999999991</v>
      </c>
      <c r="L27" s="16"/>
    </row>
    <row r="28" spans="1:12" ht="12.75">
      <c r="A28" s="14"/>
      <c r="B28" s="14"/>
      <c r="C28" s="14"/>
      <c r="D28" s="14" t="s">
        <v>39</v>
      </c>
      <c r="E28" s="15">
        <f>'[1]Лицевые счета домов свод'!E677</f>
        <v>9945.62</v>
      </c>
      <c r="F28" s="15">
        <f>'[1]Лицевые счета домов свод'!F677</f>
        <v>-9945.62</v>
      </c>
      <c r="G28" s="15">
        <f>'[1]Лицевые счета домов свод'!G677</f>
        <v>132153</v>
      </c>
      <c r="H28" s="15">
        <f>'[1]Лицевые счета домов свод'!H677</f>
        <v>131583.63</v>
      </c>
      <c r="I28" s="15">
        <f>'[1]Лицевые счета домов свод'!I677</f>
        <v>132153</v>
      </c>
      <c r="J28" s="15">
        <f>'[1]Лицевые счета домов свод'!J677</f>
        <v>-10514.98999999999</v>
      </c>
      <c r="K28" s="15">
        <f>'[1]Лицевые счета домов свод'!K677</f>
        <v>10514.98999999999</v>
      </c>
      <c r="L28" s="16"/>
    </row>
    <row r="29" spans="1:12" ht="12.75">
      <c r="A29" s="14"/>
      <c r="B29" s="14"/>
      <c r="C29" s="14"/>
      <c r="D29" s="14" t="s">
        <v>40</v>
      </c>
      <c r="E29" s="15">
        <f>'[1]Лицевые счета домов свод'!E678</f>
        <v>7535.919999999999</v>
      </c>
      <c r="F29" s="15">
        <f>'[1]Лицевые счета домов свод'!F678</f>
        <v>-7535.919999999999</v>
      </c>
      <c r="G29" s="15">
        <f>'[1]Лицевые счета домов свод'!G678</f>
        <v>111603.47999999997</v>
      </c>
      <c r="H29" s="15">
        <f>'[1]Лицевые счета домов свод'!H678</f>
        <v>110522.23999999999</v>
      </c>
      <c r="I29" s="15">
        <f>'[1]Лицевые счета домов свод'!I678</f>
        <v>111603.47999999997</v>
      </c>
      <c r="J29" s="15">
        <f>'[1]Лицевые счета домов свод'!J678</f>
        <v>-8617.159999999967</v>
      </c>
      <c r="K29" s="15">
        <f>'[1]Лицевые счета домов свод'!K678</f>
        <v>8617.159999999967</v>
      </c>
      <c r="L29" s="16"/>
    </row>
    <row r="30" spans="1:12" ht="12.75">
      <c r="A30" s="14"/>
      <c r="B30" s="14"/>
      <c r="C30" s="14"/>
      <c r="D30" s="14" t="s">
        <v>41</v>
      </c>
      <c r="E30" s="15">
        <f>'[1]Лицевые счета домов свод'!E679</f>
        <v>0</v>
      </c>
      <c r="F30" s="15">
        <f>'[1]Лицевые счета домов свод'!F679</f>
        <v>0</v>
      </c>
      <c r="G30" s="15">
        <f>'[1]Лицевые счета домов свод'!G679</f>
        <v>0</v>
      </c>
      <c r="H30" s="15">
        <f>'[1]Лицевые счета домов свод'!H679</f>
        <v>0</v>
      </c>
      <c r="I30" s="15">
        <f>'[1]Лицевые счета домов свод'!I679</f>
        <v>0</v>
      </c>
      <c r="J30" s="15">
        <f>'[1]Лицевые счета домов свод'!J679</f>
        <v>0</v>
      </c>
      <c r="K30" s="15">
        <f>'[1]Лицевые счета домов свод'!K679</f>
        <v>0</v>
      </c>
      <c r="L30" s="16"/>
    </row>
    <row r="31" spans="1:12" ht="12.75">
      <c r="A31" s="9"/>
      <c r="B31" s="20" t="s">
        <v>42</v>
      </c>
      <c r="C31" s="20"/>
      <c r="D31" s="20"/>
      <c r="E31" s="20">
        <f>SUM(E23:E30)+E12+E22</f>
        <v>65855.94</v>
      </c>
      <c r="F31" s="20">
        <f>SUM(F23:F30)+F12+F22</f>
        <v>179242.23</v>
      </c>
      <c r="G31" s="20">
        <f>SUM(G23:G30)+G12+G22</f>
        <v>1007920.46</v>
      </c>
      <c r="H31" s="20">
        <f>SUM(H23:H30)+H12+H22</f>
        <v>1023910.5700000002</v>
      </c>
      <c r="I31" s="21">
        <f>SUM(I23:I30)+I12+I22</f>
        <v>894777.62998</v>
      </c>
      <c r="J31" s="21">
        <f>SUM(J23:J30)+J12+J22</f>
        <v>308375.1700200001</v>
      </c>
      <c r="K31" s="20">
        <f>SUM(K23:K30)+K12+K22</f>
        <v>49865.82999999994</v>
      </c>
      <c r="L31" s="22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workbookViewId="0" topLeftCell="A25">
      <selection activeCell="A38" sqref="A38"/>
    </sheetView>
  </sheetViews>
  <sheetFormatPr defaultColWidth="12.57421875" defaultRowHeight="12.75"/>
  <cols>
    <col min="1" max="1" width="7.421875" style="0" customWidth="1"/>
    <col min="2" max="2" width="33.7109375" style="0" customWidth="1"/>
    <col min="3" max="3" width="24.28125" style="0" customWidth="1"/>
    <col min="4" max="4" width="35.7109375" style="0" customWidth="1"/>
    <col min="5" max="5" width="20.7109375" style="0" customWidth="1"/>
    <col min="6" max="16384" width="11.57421875" style="0" customWidth="1"/>
  </cols>
  <sheetData>
    <row r="1" spans="1:5" ht="12.75">
      <c r="A1" s="23" t="s">
        <v>43</v>
      </c>
      <c r="B1" s="23"/>
      <c r="C1" s="23"/>
      <c r="D1" s="23"/>
      <c r="E1" s="23"/>
    </row>
    <row r="2" spans="1:5" ht="12.75">
      <c r="A2" s="24" t="s">
        <v>1</v>
      </c>
      <c r="B2" s="25" t="s">
        <v>44</v>
      </c>
      <c r="C2" s="25" t="s">
        <v>2</v>
      </c>
      <c r="D2" s="25" t="s">
        <v>45</v>
      </c>
      <c r="E2" s="25" t="s">
        <v>46</v>
      </c>
    </row>
    <row r="3" spans="1:5" ht="12.75">
      <c r="A3" s="26">
        <v>1</v>
      </c>
      <c r="B3" s="27" t="s">
        <v>47</v>
      </c>
      <c r="C3" s="26" t="s">
        <v>48</v>
      </c>
      <c r="D3" s="26" t="s">
        <v>49</v>
      </c>
      <c r="E3" s="26">
        <v>19294.41</v>
      </c>
    </row>
    <row r="4" spans="1:5" ht="12.75">
      <c r="A4" s="26">
        <v>2</v>
      </c>
      <c r="B4" s="28" t="s">
        <v>50</v>
      </c>
      <c r="C4" s="28" t="s">
        <v>48</v>
      </c>
      <c r="D4" s="26" t="s">
        <v>51</v>
      </c>
      <c r="E4" s="26">
        <v>42103.99</v>
      </c>
    </row>
    <row r="5" spans="1:5" ht="12.75" customHeight="1">
      <c r="A5" s="26">
        <v>3</v>
      </c>
      <c r="B5" s="28"/>
      <c r="C5" s="28"/>
      <c r="D5" s="26"/>
      <c r="E5" s="26"/>
    </row>
    <row r="6" spans="1:5" ht="12.75">
      <c r="A6" s="26">
        <v>4</v>
      </c>
      <c r="B6" s="29"/>
      <c r="C6" s="29"/>
      <c r="D6" s="29"/>
      <c r="E6" s="29"/>
    </row>
    <row r="7" spans="1:5" ht="12.75">
      <c r="A7" s="30"/>
      <c r="B7" s="31" t="s">
        <v>52</v>
      </c>
      <c r="C7" s="30"/>
      <c r="D7" s="30"/>
      <c r="E7" s="31">
        <f>E4+E5+E3+E6</f>
        <v>61398.399999999994</v>
      </c>
    </row>
    <row r="8" spans="1:5" ht="12.75">
      <c r="A8" s="23" t="s">
        <v>53</v>
      </c>
      <c r="B8" s="23"/>
      <c r="C8" s="23"/>
      <c r="D8" s="23"/>
      <c r="E8" s="23"/>
    </row>
    <row r="9" spans="1:5" ht="12.75">
      <c r="A9" s="24" t="s">
        <v>1</v>
      </c>
      <c r="B9" s="25" t="s">
        <v>44</v>
      </c>
      <c r="C9" s="25" t="s">
        <v>2</v>
      </c>
      <c r="D9" s="25" t="s">
        <v>45</v>
      </c>
      <c r="E9" s="25" t="s">
        <v>46</v>
      </c>
    </row>
    <row r="10" spans="1:5" ht="12.75">
      <c r="A10" s="26">
        <v>1</v>
      </c>
      <c r="B10" s="28" t="s">
        <v>54</v>
      </c>
      <c r="C10" s="28" t="s">
        <v>48</v>
      </c>
      <c r="D10" s="28" t="s">
        <v>55</v>
      </c>
      <c r="E10" s="28">
        <v>3566.46</v>
      </c>
    </row>
    <row r="11" spans="1:5" ht="12.75">
      <c r="A11" s="26">
        <v>2</v>
      </c>
      <c r="B11" s="28"/>
      <c r="C11" s="28"/>
      <c r="D11" s="28"/>
      <c r="E11" s="28"/>
    </row>
    <row r="12" spans="1:5" ht="12.75">
      <c r="A12" s="26">
        <v>3</v>
      </c>
      <c r="B12" s="32"/>
      <c r="C12" s="32"/>
      <c r="D12" s="32"/>
      <c r="E12" s="32"/>
    </row>
    <row r="13" spans="1:5" ht="12.75">
      <c r="A13" s="30"/>
      <c r="B13" s="31" t="s">
        <v>52</v>
      </c>
      <c r="C13" s="30"/>
      <c r="D13" s="30"/>
      <c r="E13" s="31">
        <f>E10+E11+E12</f>
        <v>3566.46</v>
      </c>
    </row>
    <row r="14" spans="1:5" ht="12.75">
      <c r="A14" s="16"/>
      <c r="B14" s="16"/>
      <c r="C14" s="16"/>
      <c r="D14" s="16"/>
      <c r="E14" s="16"/>
    </row>
    <row r="15" spans="1:5" ht="12.75">
      <c r="A15" s="23" t="s">
        <v>56</v>
      </c>
      <c r="B15" s="23"/>
      <c r="C15" s="23"/>
      <c r="D15" s="23"/>
      <c r="E15" s="23"/>
    </row>
    <row r="16" spans="1:5" ht="12.75">
      <c r="A16" s="24" t="s">
        <v>1</v>
      </c>
      <c r="B16" s="25" t="s">
        <v>44</v>
      </c>
      <c r="C16" s="25" t="s">
        <v>2</v>
      </c>
      <c r="D16" s="25" t="s">
        <v>45</v>
      </c>
      <c r="E16" s="25" t="s">
        <v>46</v>
      </c>
    </row>
    <row r="17" spans="1:8" ht="29.25" customHeight="1">
      <c r="A17" s="26">
        <v>1</v>
      </c>
      <c r="B17" s="28" t="s">
        <v>57</v>
      </c>
      <c r="C17" s="28" t="s">
        <v>48</v>
      </c>
      <c r="D17" s="28"/>
      <c r="E17" s="28">
        <v>7282.31</v>
      </c>
      <c r="F17" s="33"/>
      <c r="G17" s="33"/>
      <c r="H17" s="33"/>
    </row>
    <row r="18" spans="1:5" ht="12.75">
      <c r="A18" s="26">
        <v>2</v>
      </c>
      <c r="B18" s="28"/>
      <c r="C18" s="28"/>
      <c r="D18" s="28"/>
      <c r="E18" s="28"/>
    </row>
    <row r="19" spans="1:5" ht="12.75">
      <c r="A19" s="30"/>
      <c r="B19" s="31" t="s">
        <v>52</v>
      </c>
      <c r="C19" s="30"/>
      <c r="D19" s="30"/>
      <c r="E19" s="31">
        <f>E17+E18</f>
        <v>7282.31</v>
      </c>
    </row>
    <row r="20" spans="1:5" ht="12.75">
      <c r="A20" s="16"/>
      <c r="B20" s="16"/>
      <c r="C20" s="16"/>
      <c r="D20" s="16"/>
      <c r="E20" s="16"/>
    </row>
    <row r="21" spans="1:5" ht="12.75">
      <c r="A21" s="23" t="s">
        <v>58</v>
      </c>
      <c r="B21" s="23"/>
      <c r="C21" s="23"/>
      <c r="D21" s="23"/>
      <c r="E21" s="23"/>
    </row>
    <row r="22" spans="1:5" ht="12.75">
      <c r="A22" s="24" t="s">
        <v>1</v>
      </c>
      <c r="B22" s="25" t="s">
        <v>44</v>
      </c>
      <c r="C22" s="25" t="s">
        <v>2</v>
      </c>
      <c r="D22" s="25" t="s">
        <v>45</v>
      </c>
      <c r="E22" s="25" t="s">
        <v>46</v>
      </c>
    </row>
    <row r="23" spans="1:5" ht="12.75">
      <c r="A23" s="26">
        <v>1</v>
      </c>
      <c r="B23" s="28" t="s">
        <v>59</v>
      </c>
      <c r="C23" s="28" t="s">
        <v>48</v>
      </c>
      <c r="D23" s="28"/>
      <c r="E23" s="28">
        <v>12180.95</v>
      </c>
    </row>
    <row r="24" spans="1:5" ht="12.75">
      <c r="A24" s="26">
        <v>2</v>
      </c>
      <c r="B24" s="34" t="s">
        <v>60</v>
      </c>
      <c r="C24" s="34" t="s">
        <v>48</v>
      </c>
      <c r="D24" s="34" t="s">
        <v>61</v>
      </c>
      <c r="E24" s="34">
        <v>13242.71</v>
      </c>
    </row>
    <row r="25" spans="1:5" ht="12.75">
      <c r="A25" s="30"/>
      <c r="B25" s="31" t="s">
        <v>52</v>
      </c>
      <c r="C25" s="30"/>
      <c r="D25" s="30"/>
      <c r="E25" s="31">
        <f>E23+E24</f>
        <v>25423.66</v>
      </c>
    </row>
    <row r="26" spans="1:5" ht="12.75">
      <c r="A26" s="16"/>
      <c r="B26" s="16"/>
      <c r="C26" s="16"/>
      <c r="D26" s="16"/>
      <c r="E26" s="16"/>
    </row>
    <row r="27" spans="1:5" ht="12.75">
      <c r="A27" s="23" t="s">
        <v>62</v>
      </c>
      <c r="B27" s="23"/>
      <c r="C27" s="23"/>
      <c r="D27" s="23"/>
      <c r="E27" s="23"/>
    </row>
    <row r="28" spans="1:5" ht="12.75">
      <c r="A28" s="24" t="s">
        <v>1</v>
      </c>
      <c r="B28" s="25" t="s">
        <v>44</v>
      </c>
      <c r="C28" s="25" t="s">
        <v>2</v>
      </c>
      <c r="D28" s="25" t="s">
        <v>45</v>
      </c>
      <c r="E28" s="25" t="s">
        <v>46</v>
      </c>
    </row>
    <row r="29" spans="1:5" ht="12.75">
      <c r="A29" s="26">
        <v>1</v>
      </c>
      <c r="B29" s="28" t="s">
        <v>63</v>
      </c>
      <c r="C29" s="28" t="s">
        <v>48</v>
      </c>
      <c r="D29" s="28" t="s">
        <v>64</v>
      </c>
      <c r="E29" s="28">
        <v>4851.55</v>
      </c>
    </row>
    <row r="30" spans="1:5" ht="12.75">
      <c r="A30" s="26">
        <v>2</v>
      </c>
      <c r="B30" s="34" t="s">
        <v>65</v>
      </c>
      <c r="C30" s="28" t="s">
        <v>48</v>
      </c>
      <c r="D30" s="34" t="s">
        <v>66</v>
      </c>
      <c r="E30" s="34">
        <v>12750.24</v>
      </c>
    </row>
    <row r="31" spans="1:5" ht="12.75">
      <c r="A31" s="26">
        <v>3</v>
      </c>
      <c r="B31" s="34"/>
      <c r="C31" s="28"/>
      <c r="D31" s="34"/>
      <c r="E31" s="34"/>
    </row>
    <row r="32" spans="1:5" ht="12.75">
      <c r="A32" s="30"/>
      <c r="B32" s="31" t="s">
        <v>52</v>
      </c>
      <c r="C32" s="30"/>
      <c r="D32" s="30"/>
      <c r="E32" s="31">
        <f>E29+E30+E31</f>
        <v>17601.79</v>
      </c>
    </row>
    <row r="33" spans="1:5" ht="12.75">
      <c r="A33" s="23"/>
      <c r="B33" s="23"/>
      <c r="C33" s="23"/>
      <c r="D33" s="23"/>
      <c r="E33" s="23"/>
    </row>
    <row r="34" spans="1:5" ht="12.75">
      <c r="A34" s="24" t="s">
        <v>1</v>
      </c>
      <c r="B34" s="25" t="s">
        <v>44</v>
      </c>
      <c r="C34" s="25" t="s">
        <v>2</v>
      </c>
      <c r="D34" s="25" t="s">
        <v>45</v>
      </c>
      <c r="E34" s="25" t="s">
        <v>46</v>
      </c>
    </row>
    <row r="35" spans="1:5" ht="12.75">
      <c r="A35" s="26">
        <v>1</v>
      </c>
      <c r="B35" s="28"/>
      <c r="C35" s="28"/>
      <c r="D35" s="28"/>
      <c r="E35" s="28"/>
    </row>
    <row r="36" spans="1:5" ht="12.75">
      <c r="A36" s="26">
        <v>2</v>
      </c>
      <c r="B36" s="32"/>
      <c r="C36" s="32"/>
      <c r="D36" s="32"/>
      <c r="E36" s="32"/>
    </row>
    <row r="37" spans="1:5" ht="12.75">
      <c r="A37" s="30"/>
      <c r="B37" s="31" t="s">
        <v>52</v>
      </c>
      <c r="C37" s="30"/>
      <c r="D37" s="30"/>
      <c r="E37" s="31">
        <f>E35+E36</f>
        <v>0</v>
      </c>
    </row>
    <row r="38" spans="1:5" ht="12.75">
      <c r="A38" s="23"/>
      <c r="B38" s="23"/>
      <c r="C38" s="23"/>
      <c r="D38" s="23"/>
      <c r="E38" s="23"/>
    </row>
    <row r="39" spans="1:5" ht="57.75" customHeight="1">
      <c r="A39" s="34">
        <v>1</v>
      </c>
      <c r="B39" s="35"/>
      <c r="C39" s="28"/>
      <c r="D39" s="34"/>
      <c r="E39" s="34"/>
    </row>
    <row r="40" spans="1:5" ht="12.75">
      <c r="A40" s="34">
        <v>2</v>
      </c>
      <c r="B40" s="36"/>
      <c r="C40" s="28"/>
      <c r="D40" s="34"/>
      <c r="E40" s="34"/>
    </row>
    <row r="41" spans="1:5" ht="12.75">
      <c r="A41" s="34">
        <v>3</v>
      </c>
      <c r="B41" s="16"/>
      <c r="C41" s="16"/>
      <c r="D41" s="16"/>
      <c r="E41" s="16"/>
    </row>
    <row r="42" spans="1:5" ht="12.75">
      <c r="A42" s="30"/>
      <c r="B42" s="31" t="s">
        <v>52</v>
      </c>
      <c r="C42" s="30"/>
      <c r="D42" s="30"/>
      <c r="E42" s="31">
        <f>E40+E39+E41</f>
        <v>0</v>
      </c>
    </row>
    <row r="43" spans="1:5" ht="12.75">
      <c r="A43" s="37"/>
      <c r="B43" s="38"/>
      <c r="C43" s="37"/>
      <c r="D43" s="37"/>
      <c r="E43" s="38"/>
    </row>
    <row r="44" spans="1:5" ht="12.75">
      <c r="A44" s="37"/>
      <c r="B44" s="38"/>
      <c r="C44" s="37"/>
      <c r="D44" s="37"/>
      <c r="E44" s="38"/>
    </row>
    <row r="45" spans="1:5" ht="12.75">
      <c r="A45" s="39"/>
      <c r="B45" s="40" t="s">
        <v>67</v>
      </c>
      <c r="C45" s="41"/>
      <c r="D45" s="41"/>
      <c r="E45" s="42">
        <f>E7+E13+E19+E25+E32+E37+E42</f>
        <v>115272.62</v>
      </c>
    </row>
  </sheetData>
  <sheetProtection selectLockedCells="1" selectUnlockedCells="1"/>
  <mergeCells count="7">
    <mergeCell ref="A1:E1"/>
    <mergeCell ref="A8:E8"/>
    <mergeCell ref="A15:E15"/>
    <mergeCell ref="A21:E21"/>
    <mergeCell ref="A27:E27"/>
    <mergeCell ref="A33:E33"/>
    <mergeCell ref="A38:E3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="80" zoomScaleNormal="80" workbookViewId="0" topLeftCell="A40">
      <selection activeCell="E62" sqref="E62"/>
    </sheetView>
  </sheetViews>
  <sheetFormatPr defaultColWidth="12.57421875" defaultRowHeight="12.75"/>
  <cols>
    <col min="1" max="1" width="8.00390625" style="0" customWidth="1"/>
    <col min="2" max="2" width="48.7109375" style="0" customWidth="1"/>
    <col min="3" max="3" width="23.421875" style="0" customWidth="1"/>
    <col min="4" max="4" width="31.28125" style="0" customWidth="1"/>
    <col min="5" max="5" width="22.00390625" style="0" customWidth="1"/>
    <col min="6" max="16384" width="11.57421875" style="0" customWidth="1"/>
  </cols>
  <sheetData>
    <row r="1" spans="1:5" ht="12.75">
      <c r="A1" s="23" t="s">
        <v>43</v>
      </c>
      <c r="B1" s="23"/>
      <c r="C1" s="23"/>
      <c r="D1" s="23"/>
      <c r="E1" s="23"/>
    </row>
    <row r="2" spans="1:5" ht="12.75">
      <c r="A2" s="24" t="s">
        <v>1</v>
      </c>
      <c r="B2" s="25" t="s">
        <v>44</v>
      </c>
      <c r="C2" s="25" t="s">
        <v>2</v>
      </c>
      <c r="D2" s="25" t="s">
        <v>45</v>
      </c>
      <c r="E2" s="25" t="s">
        <v>46</v>
      </c>
    </row>
    <row r="3" spans="1:5" ht="12.75">
      <c r="A3" s="26">
        <v>1</v>
      </c>
      <c r="B3" s="26" t="s">
        <v>68</v>
      </c>
      <c r="C3" s="26" t="s">
        <v>48</v>
      </c>
      <c r="D3" s="26" t="s">
        <v>69</v>
      </c>
      <c r="E3" s="26">
        <v>3001.07</v>
      </c>
    </row>
    <row r="4" spans="1:5" ht="13.5" customHeight="1">
      <c r="A4" s="26">
        <v>2</v>
      </c>
      <c r="B4" s="28"/>
      <c r="C4" s="28"/>
      <c r="D4" s="26"/>
      <c r="E4" s="26"/>
    </row>
    <row r="5" spans="1:5" ht="12.75">
      <c r="A5" s="26">
        <v>3</v>
      </c>
      <c r="B5" s="34"/>
      <c r="C5" s="34"/>
      <c r="D5" s="34"/>
      <c r="E5" s="34"/>
    </row>
    <row r="6" spans="1:5" ht="12.75">
      <c r="A6" s="30"/>
      <c r="B6" s="31" t="s">
        <v>52</v>
      </c>
      <c r="C6" s="30"/>
      <c r="D6" s="30"/>
      <c r="E6" s="31">
        <f>E4+E3+E5</f>
        <v>3001.07</v>
      </c>
    </row>
    <row r="7" spans="1:5" ht="12.75">
      <c r="A7" s="16"/>
      <c r="B7" s="16"/>
      <c r="C7" s="16"/>
      <c r="D7" s="16"/>
      <c r="E7" s="16"/>
    </row>
    <row r="8" spans="1:5" ht="12.75">
      <c r="A8" s="23" t="s">
        <v>53</v>
      </c>
      <c r="B8" s="23"/>
      <c r="C8" s="23"/>
      <c r="D8" s="23"/>
      <c r="E8" s="23"/>
    </row>
    <row r="9" spans="1:5" ht="12.75">
      <c r="A9" s="24" t="s">
        <v>1</v>
      </c>
      <c r="B9" s="25" t="s">
        <v>44</v>
      </c>
      <c r="C9" s="25" t="s">
        <v>2</v>
      </c>
      <c r="D9" s="25" t="s">
        <v>45</v>
      </c>
      <c r="E9" s="25" t="s">
        <v>46</v>
      </c>
    </row>
    <row r="10" spans="1:5" ht="12.75">
      <c r="A10" s="26">
        <v>1</v>
      </c>
      <c r="B10" s="28" t="s">
        <v>70</v>
      </c>
      <c r="C10" s="28" t="s">
        <v>48</v>
      </c>
      <c r="D10" s="26" t="s">
        <v>69</v>
      </c>
      <c r="E10" s="26">
        <v>29484.55</v>
      </c>
    </row>
    <row r="11" spans="1:5" ht="12.75">
      <c r="A11" s="26">
        <v>2</v>
      </c>
      <c r="B11" s="26"/>
      <c r="C11" s="28"/>
      <c r="D11" s="26"/>
      <c r="E11" s="26"/>
    </row>
    <row r="12" spans="1:5" ht="12.75">
      <c r="A12" s="26">
        <v>3</v>
      </c>
      <c r="B12" s="26"/>
      <c r="C12" s="26"/>
      <c r="D12" s="26"/>
      <c r="E12" s="26"/>
    </row>
    <row r="13" spans="1:5" ht="12.75">
      <c r="A13" s="30"/>
      <c r="B13" s="31" t="s">
        <v>52</v>
      </c>
      <c r="C13" s="30"/>
      <c r="D13" s="30"/>
      <c r="E13" s="31">
        <f>E10+E11+E12</f>
        <v>29484.55</v>
      </c>
    </row>
    <row r="14" spans="1:5" ht="12.75">
      <c r="A14" s="16"/>
      <c r="B14" s="16"/>
      <c r="C14" s="16"/>
      <c r="D14" s="16"/>
      <c r="E14" s="16"/>
    </row>
    <row r="15" spans="1:5" ht="12.75">
      <c r="A15" s="23" t="s">
        <v>71</v>
      </c>
      <c r="B15" s="23"/>
      <c r="C15" s="23"/>
      <c r="D15" s="23"/>
      <c r="E15" s="23"/>
    </row>
    <row r="16" spans="1:5" ht="12.75">
      <c r="A16" s="24" t="s">
        <v>1</v>
      </c>
      <c r="B16" s="25" t="s">
        <v>44</v>
      </c>
      <c r="C16" s="25" t="s">
        <v>2</v>
      </c>
      <c r="D16" s="25" t="s">
        <v>45</v>
      </c>
      <c r="E16" s="25" t="s">
        <v>46</v>
      </c>
    </row>
    <row r="17" spans="1:5" ht="12.75">
      <c r="A17" s="26">
        <v>1</v>
      </c>
      <c r="B17" s="28" t="s">
        <v>72</v>
      </c>
      <c r="C17" s="28" t="s">
        <v>48</v>
      </c>
      <c r="D17" s="28"/>
      <c r="E17" s="26">
        <v>1479</v>
      </c>
    </row>
    <row r="18" spans="1:5" ht="12.75">
      <c r="A18" s="26">
        <v>2</v>
      </c>
      <c r="B18" s="26"/>
      <c r="C18" s="28"/>
      <c r="D18" s="26"/>
      <c r="E18" s="26"/>
    </row>
    <row r="19" spans="1:5" ht="12.75">
      <c r="A19" s="26">
        <v>3</v>
      </c>
      <c r="B19" s="26"/>
      <c r="C19" s="28"/>
      <c r="D19" s="26"/>
      <c r="E19" s="26"/>
    </row>
    <row r="20" spans="1:5" ht="12.75">
      <c r="A20" s="30"/>
      <c r="B20" s="31" t="s">
        <v>52</v>
      </c>
      <c r="C20" s="30"/>
      <c r="D20" s="30"/>
      <c r="E20" s="31">
        <f>E17+E18+E19</f>
        <v>1479</v>
      </c>
    </row>
    <row r="21" spans="1:5" ht="12.75">
      <c r="A21" s="16"/>
      <c r="B21" s="16"/>
      <c r="C21" s="16"/>
      <c r="D21" s="16"/>
      <c r="E21" s="16"/>
    </row>
    <row r="22" spans="1:5" ht="12.75">
      <c r="A22" s="23" t="s">
        <v>58</v>
      </c>
      <c r="B22" s="23"/>
      <c r="C22" s="23"/>
      <c r="D22" s="23"/>
      <c r="E22" s="23"/>
    </row>
    <row r="23" spans="1:5" ht="12.75">
      <c r="A23" s="24" t="s">
        <v>1</v>
      </c>
      <c r="B23" s="25" t="s">
        <v>44</v>
      </c>
      <c r="C23" s="25" t="s">
        <v>2</v>
      </c>
      <c r="D23" s="25" t="s">
        <v>45</v>
      </c>
      <c r="E23" s="25" t="s">
        <v>46</v>
      </c>
    </row>
    <row r="24" spans="1:5" ht="12.75">
      <c r="A24" s="26">
        <v>1</v>
      </c>
      <c r="B24" s="26" t="s">
        <v>73</v>
      </c>
      <c r="C24" s="26" t="s">
        <v>48</v>
      </c>
      <c r="D24" s="26"/>
      <c r="E24" s="26">
        <v>4516.8</v>
      </c>
    </row>
    <row r="25" spans="1:5" ht="12.75">
      <c r="A25" s="26">
        <v>2</v>
      </c>
      <c r="B25" s="28" t="s">
        <v>74</v>
      </c>
      <c r="C25" s="28" t="s">
        <v>48</v>
      </c>
      <c r="D25" s="26"/>
      <c r="E25" s="26">
        <v>36113.24</v>
      </c>
    </row>
    <row r="26" spans="1:5" ht="12.75">
      <c r="A26" s="26">
        <v>3</v>
      </c>
      <c r="B26" s="26"/>
      <c r="C26" s="28"/>
      <c r="D26" s="26"/>
      <c r="E26" s="26"/>
    </row>
    <row r="27" spans="1:5" ht="12.75">
      <c r="A27" s="26">
        <v>4</v>
      </c>
      <c r="B27" s="26"/>
      <c r="C27" s="28"/>
      <c r="D27" s="26"/>
      <c r="E27" s="26"/>
    </row>
    <row r="28" spans="1:5" ht="12.75">
      <c r="A28" s="26">
        <v>5</v>
      </c>
      <c r="B28" s="26"/>
      <c r="C28" s="26"/>
      <c r="D28" s="26"/>
      <c r="E28" s="26"/>
    </row>
    <row r="29" spans="1:5" ht="12.75">
      <c r="A29" s="30"/>
      <c r="B29" s="31" t="s">
        <v>52</v>
      </c>
      <c r="C29" s="30"/>
      <c r="D29" s="30"/>
      <c r="E29" s="31">
        <f>E25+E26+E27+E24+E28</f>
        <v>40630.04</v>
      </c>
    </row>
    <row r="30" spans="1:5" ht="12.75">
      <c r="A30" s="16"/>
      <c r="B30" s="16"/>
      <c r="C30" s="16"/>
      <c r="D30" s="16"/>
      <c r="E30" s="16"/>
    </row>
    <row r="31" spans="1:5" ht="12.75">
      <c r="A31" s="23" t="s">
        <v>75</v>
      </c>
      <c r="B31" s="23"/>
      <c r="C31" s="23"/>
      <c r="D31" s="23"/>
      <c r="E31" s="23"/>
    </row>
    <row r="32" spans="1:5" ht="12.75">
      <c r="A32" s="24" t="s">
        <v>1</v>
      </c>
      <c r="B32" s="25" t="s">
        <v>44</v>
      </c>
      <c r="C32" s="25" t="s">
        <v>2</v>
      </c>
      <c r="D32" s="25" t="s">
        <v>45</v>
      </c>
      <c r="E32" s="25" t="s">
        <v>46</v>
      </c>
    </row>
    <row r="33" spans="1:5" ht="15.75" customHeight="1">
      <c r="A33" s="26">
        <v>1</v>
      </c>
      <c r="B33" s="26" t="s">
        <v>76</v>
      </c>
      <c r="C33" s="28" t="s">
        <v>48</v>
      </c>
      <c r="D33" s="26"/>
      <c r="E33" s="26">
        <v>4400</v>
      </c>
    </row>
    <row r="34" spans="1:5" ht="12.75">
      <c r="A34" s="26">
        <v>2</v>
      </c>
      <c r="B34" s="26" t="s">
        <v>73</v>
      </c>
      <c r="C34" s="26" t="s">
        <v>48</v>
      </c>
      <c r="D34" s="26"/>
      <c r="E34" s="26">
        <v>4516.8</v>
      </c>
    </row>
    <row r="35" spans="1:5" ht="12.75">
      <c r="A35" s="26">
        <v>3</v>
      </c>
      <c r="B35" s="26" t="s">
        <v>77</v>
      </c>
      <c r="C35" s="26" t="s">
        <v>48</v>
      </c>
      <c r="D35" s="26"/>
      <c r="E35" s="26">
        <v>2606.66</v>
      </c>
    </row>
    <row r="36" spans="1:5" ht="12.75">
      <c r="A36" s="30"/>
      <c r="B36" s="31" t="s">
        <v>52</v>
      </c>
      <c r="C36" s="30"/>
      <c r="D36" s="30"/>
      <c r="E36" s="31">
        <f>E33+E34+E35</f>
        <v>11523.46</v>
      </c>
    </row>
    <row r="37" spans="1:5" ht="12.75">
      <c r="A37" s="43"/>
      <c r="B37" s="44"/>
      <c r="C37" s="43"/>
      <c r="D37" s="43"/>
      <c r="E37" s="44"/>
    </row>
    <row r="38" spans="1:5" ht="12.75">
      <c r="A38" s="23" t="s">
        <v>78</v>
      </c>
      <c r="B38" s="23"/>
      <c r="C38" s="23"/>
      <c r="D38" s="23"/>
      <c r="E38" s="23"/>
    </row>
    <row r="39" spans="1:5" ht="12.75">
      <c r="A39" s="24" t="s">
        <v>1</v>
      </c>
      <c r="B39" s="25" t="s">
        <v>44</v>
      </c>
      <c r="C39" s="25" t="s">
        <v>2</v>
      </c>
      <c r="D39" s="25" t="s">
        <v>45</v>
      </c>
      <c r="E39" s="25" t="s">
        <v>46</v>
      </c>
    </row>
    <row r="40" spans="1:5" ht="12.75">
      <c r="A40" s="26">
        <v>1</v>
      </c>
      <c r="B40" s="26" t="s">
        <v>73</v>
      </c>
      <c r="C40" s="28" t="s">
        <v>48</v>
      </c>
      <c r="D40" s="26"/>
      <c r="E40" s="26">
        <v>4516.8</v>
      </c>
    </row>
    <row r="41" spans="1:5" ht="12.75">
      <c r="A41" s="26">
        <v>2</v>
      </c>
      <c r="B41" s="27" t="s">
        <v>79</v>
      </c>
      <c r="C41" s="28" t="s">
        <v>48</v>
      </c>
      <c r="D41" s="26"/>
      <c r="E41" s="26">
        <v>1286.71</v>
      </c>
    </row>
    <row r="42" spans="1:5" ht="12.75">
      <c r="A42" s="26">
        <v>3</v>
      </c>
      <c r="B42" s="26" t="s">
        <v>80</v>
      </c>
      <c r="C42" s="26" t="s">
        <v>48</v>
      </c>
      <c r="D42" s="26"/>
      <c r="E42" s="26">
        <v>3249.81</v>
      </c>
    </row>
    <row r="43" spans="1:5" ht="12.75">
      <c r="A43" s="26">
        <v>4</v>
      </c>
      <c r="B43" s="27" t="s">
        <v>81</v>
      </c>
      <c r="C43" s="26" t="s">
        <v>48</v>
      </c>
      <c r="D43" s="26"/>
      <c r="E43" s="26">
        <v>12442.65</v>
      </c>
    </row>
    <row r="44" spans="1:5" ht="12.75">
      <c r="A44" s="30"/>
      <c r="B44" s="31" t="s">
        <v>52</v>
      </c>
      <c r="C44" s="30"/>
      <c r="D44" s="30"/>
      <c r="E44" s="31">
        <f>E41+E40+E42+E43</f>
        <v>21495.97</v>
      </c>
    </row>
    <row r="45" spans="1:5" s="45" customFormat="1" ht="12.75">
      <c r="A45" s="43"/>
      <c r="B45" s="44"/>
      <c r="C45" s="43"/>
      <c r="D45" s="43"/>
      <c r="E45" s="44"/>
    </row>
    <row r="46" spans="1:5" s="45" customFormat="1" ht="12.75">
      <c r="A46" s="23" t="s">
        <v>82</v>
      </c>
      <c r="B46" s="23"/>
      <c r="C46" s="23"/>
      <c r="D46" s="23"/>
      <c r="E46" s="23"/>
    </row>
    <row r="47" spans="1:5" s="45" customFormat="1" ht="12.75">
      <c r="A47" s="24" t="s">
        <v>1</v>
      </c>
      <c r="B47" s="25" t="s">
        <v>44</v>
      </c>
      <c r="C47" s="25" t="s">
        <v>2</v>
      </c>
      <c r="D47" s="25" t="s">
        <v>45</v>
      </c>
      <c r="E47" s="25" t="s">
        <v>46</v>
      </c>
    </row>
    <row r="48" spans="1:5" s="45" customFormat="1" ht="12.75">
      <c r="A48" s="26">
        <v>1</v>
      </c>
      <c r="B48" s="26" t="s">
        <v>83</v>
      </c>
      <c r="C48" s="28" t="s">
        <v>48</v>
      </c>
      <c r="D48" s="26" t="s">
        <v>84</v>
      </c>
      <c r="E48" s="26">
        <v>890.6</v>
      </c>
    </row>
    <row r="49" spans="1:5" s="45" customFormat="1" ht="12.75">
      <c r="A49" s="26">
        <v>2</v>
      </c>
      <c r="B49" s="28" t="s">
        <v>85</v>
      </c>
      <c r="C49" s="28" t="s">
        <v>48</v>
      </c>
      <c r="D49" s="26" t="s">
        <v>69</v>
      </c>
      <c r="E49" s="26">
        <v>4973.65</v>
      </c>
    </row>
    <row r="50" spans="1:5" s="45" customFormat="1" ht="12.75">
      <c r="A50" s="26">
        <v>3</v>
      </c>
      <c r="B50" s="35" t="s">
        <v>86</v>
      </c>
      <c r="C50" s="34" t="s">
        <v>48</v>
      </c>
      <c r="D50" s="35" t="s">
        <v>87</v>
      </c>
      <c r="E50" s="34">
        <v>5483.32</v>
      </c>
    </row>
    <row r="51" spans="1:5" s="45" customFormat="1" ht="12.75">
      <c r="A51" s="26">
        <v>4</v>
      </c>
      <c r="B51" s="34" t="s">
        <v>63</v>
      </c>
      <c r="C51" s="34" t="s">
        <v>48</v>
      </c>
      <c r="D51" s="34" t="s">
        <v>88</v>
      </c>
      <c r="E51" s="34">
        <v>2786.2</v>
      </c>
    </row>
    <row r="52" spans="1:5" s="45" customFormat="1" ht="12.75">
      <c r="A52" s="30"/>
      <c r="B52" s="31" t="s">
        <v>52</v>
      </c>
      <c r="C52" s="30"/>
      <c r="D52" s="30"/>
      <c r="E52" s="31">
        <f>E48+E49+E50+E51</f>
        <v>14133.77</v>
      </c>
    </row>
    <row r="53" spans="1:5" s="45" customFormat="1" ht="12.75">
      <c r="A53" s="43"/>
      <c r="B53" s="44"/>
      <c r="C53" s="43"/>
      <c r="D53" s="43"/>
      <c r="E53" s="44"/>
    </row>
    <row r="54" spans="1:5" s="45" customFormat="1" ht="12.75">
      <c r="A54" s="23" t="s">
        <v>89</v>
      </c>
      <c r="B54" s="23"/>
      <c r="C54" s="23"/>
      <c r="D54" s="23"/>
      <c r="E54" s="23"/>
    </row>
    <row r="55" spans="1:5" s="45" customFormat="1" ht="12.75">
      <c r="A55" s="24" t="s">
        <v>1</v>
      </c>
      <c r="B55" s="25" t="s">
        <v>44</v>
      </c>
      <c r="C55" s="25" t="s">
        <v>2</v>
      </c>
      <c r="D55" s="25" t="s">
        <v>45</v>
      </c>
      <c r="E55" s="25" t="s">
        <v>46</v>
      </c>
    </row>
    <row r="56" spans="1:5" s="45" customFormat="1" ht="12.75">
      <c r="A56" s="26">
        <v>1</v>
      </c>
      <c r="B56" s="27" t="s">
        <v>90</v>
      </c>
      <c r="C56" s="28" t="s">
        <v>48</v>
      </c>
      <c r="D56" s="26"/>
      <c r="E56" s="26">
        <v>220.295</v>
      </c>
    </row>
    <row r="57" spans="1:5" s="45" customFormat="1" ht="12.75">
      <c r="A57" s="26">
        <v>2</v>
      </c>
      <c r="B57" s="28"/>
      <c r="C57" s="28"/>
      <c r="D57" s="26"/>
      <c r="E57" s="26"/>
    </row>
    <row r="58" spans="1:5" s="45" customFormat="1" ht="12.75">
      <c r="A58" s="26">
        <v>3</v>
      </c>
      <c r="B58" s="28"/>
      <c r="C58" s="28"/>
      <c r="D58" s="28"/>
      <c r="E58" s="28"/>
    </row>
    <row r="59" spans="1:5" s="45" customFormat="1" ht="12.75">
      <c r="A59" s="26">
        <v>4</v>
      </c>
      <c r="B59" s="46"/>
      <c r="C59" s="46"/>
      <c r="D59" s="46"/>
      <c r="E59" s="46"/>
    </row>
    <row r="60" spans="1:5" s="45" customFormat="1" ht="12.75">
      <c r="A60" s="30"/>
      <c r="B60" s="31" t="s">
        <v>52</v>
      </c>
      <c r="C60" s="30"/>
      <c r="D60" s="30"/>
      <c r="E60" s="31">
        <f>E57+E58+E56+E59</f>
        <v>220.295</v>
      </c>
    </row>
    <row r="61" spans="1:5" s="45" customFormat="1" ht="12.75">
      <c r="A61" s="43"/>
      <c r="B61" s="44"/>
      <c r="C61" s="43"/>
      <c r="D61" s="43"/>
      <c r="E61" s="44"/>
    </row>
    <row r="62" spans="1:5" s="45" customFormat="1" ht="12.75">
      <c r="A62" s="47"/>
      <c r="B62" s="48" t="s">
        <v>67</v>
      </c>
      <c r="C62" s="47"/>
      <c r="D62" s="47"/>
      <c r="E62" s="48">
        <f>E6+E13+E20+E29+E36+E44+E52+E60</f>
        <v>121968.155</v>
      </c>
    </row>
    <row r="63" spans="1:5" s="45" customFormat="1" ht="12.75">
      <c r="A63" s="49"/>
      <c r="B63" s="50"/>
      <c r="C63" s="49"/>
      <c r="D63" s="49"/>
      <c r="E63" s="50"/>
    </row>
    <row r="64" spans="1:5" s="45" customFormat="1" ht="12.75">
      <c r="A64" s="49"/>
      <c r="B64" s="50"/>
      <c r="C64" s="49"/>
      <c r="D64" s="49"/>
      <c r="E64" s="50"/>
    </row>
    <row r="65" spans="1:5" s="45" customFormat="1" ht="12.75">
      <c r="A65" s="49"/>
      <c r="B65" s="50"/>
      <c r="C65" s="49"/>
      <c r="D65" s="49"/>
      <c r="E65" s="50"/>
    </row>
  </sheetData>
  <sheetProtection selectLockedCells="1" selectUnlockedCells="1"/>
  <mergeCells count="8">
    <mergeCell ref="A1:E1"/>
    <mergeCell ref="A8:E8"/>
    <mergeCell ref="A15:E15"/>
    <mergeCell ref="A22:E22"/>
    <mergeCell ref="A31:E31"/>
    <mergeCell ref="A38:E38"/>
    <mergeCell ref="A46:E46"/>
    <mergeCell ref="A54:E54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2015-12-10T06:59:53Z</cp:lastPrinted>
  <dcterms:modified xsi:type="dcterms:W3CDTF">2016-03-09T10:00:57Z</dcterms:modified>
  <cp:category/>
  <cp:version/>
  <cp:contentType/>
  <cp:contentStatus/>
  <cp:revision>137</cp:revision>
</cp:coreProperties>
</file>