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9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<sst xmlns="http://schemas.openxmlformats.org/spreadsheetml/2006/main" count="252" uniqueCount="92">
  <si>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</si>
  <si>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</si>
  <si>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</si>
  <si>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</si>
  <si>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</si>
  <si>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</si>
  <si>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</si>
  <si>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</si>
  <si>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</si>
  <si>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</si>
  <si>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</si>
  <si>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</si>
  <si>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</si>
  <si>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</si>
  <si>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Греческая</t>
  </si>
  <si>
    <t>01.05.2012 г.</t>
  </si>
  <si>
    <t xml:space="preserve">Ремонт жилья </t>
  </si>
  <si>
    <t>Доп.статья (кв. 30)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</si>
  <si>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</si>
  <si>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</si>
  <si>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</si>
  <si>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</si>
  <si>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</si>
  <si>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</si>
  <si>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</si>
  <si>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</si>
  <si>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</si>
  <si>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</si>
  <si>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</si>
  <si>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</si>
  <si>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банков,почты, 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</si>
  <si>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</si>
  <si>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</si>
  <si>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</si>
  <si>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</si>
  <si>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</si>
  <si>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</si>
  <si>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</si>
  <si>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</si>
  <si>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</si>
  <si>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Уборка лестничных клетей</t>
  </si>
  <si>
    <t>ИТОГО ПО ДОМУ</t>
  </si>
  <si>
    <t>Февраль 2015 г.</t>
  </si>
  <si>
    <t>Вид работ</t>
  </si>
  <si>
    <t>Место проведения работ</t>
  </si>
  <si>
    <t>Сумма</t>
  </si>
  <si>
    <t>Смена трубопровода ЦО ф 25,20 мм</t>
  </si>
  <si>
    <t>Греческая 48</t>
  </si>
  <si>
    <t>кв. 1-17 (5 стояков)</t>
  </si>
  <si>
    <t>ИТОГО</t>
  </si>
  <si>
    <t>Март 2015 г.</t>
  </si>
  <si>
    <t>Смена трубопровода ХВС ф 20,32 мм</t>
  </si>
  <si>
    <t>кв. 42,46</t>
  </si>
  <si>
    <t>Смена трубопровода ЦК ф 100 мм</t>
  </si>
  <si>
    <t>Апрель 2015 г.</t>
  </si>
  <si>
    <t>Ремонт подъезда</t>
  </si>
  <si>
    <t>Подъезд № 1 ( 1 - 3 этаж)</t>
  </si>
  <si>
    <t>Окраска забора водоэмульсионной краской</t>
  </si>
  <si>
    <t>Изготовление и установка металлических дверей для выхода на кровлю, ляда, ремонт выхода на кровлю</t>
  </si>
  <si>
    <t>Подъезд № 4</t>
  </si>
  <si>
    <t>Август 2015 г.</t>
  </si>
  <si>
    <t>Подготовка к опрессовке внутренней системы ЦО: смена трубопровода ф 40,50,25,20,32 мм</t>
  </si>
  <si>
    <t>Ремонт электромагнитного замка (входные двери)</t>
  </si>
  <si>
    <t>Ноябрь 2015 г.</t>
  </si>
  <si>
    <t>Установка мембраны на бак ХВС</t>
  </si>
  <si>
    <t>Изоляция трубопровода ЦО</t>
  </si>
  <si>
    <t>подвал</t>
  </si>
  <si>
    <t>Декабрь 2015 г.</t>
  </si>
  <si>
    <t>Смена трубопровода ЦО ф 20 мм</t>
  </si>
  <si>
    <t>кв. 50</t>
  </si>
  <si>
    <t>ВСЕГО</t>
  </si>
  <si>
    <t>Январь 2015 г.</t>
  </si>
  <si>
    <t>Т/о УУТЭ ЦО</t>
  </si>
  <si>
    <t>Укрепление парапета дома</t>
  </si>
  <si>
    <t>Закрытие отопительного периода: слив воды из системы</t>
  </si>
  <si>
    <t>Обрезка  ветвей деревьев</t>
  </si>
  <si>
    <t>Май 2015 г.</t>
  </si>
  <si>
    <t>Ремонт насоса ХВС</t>
  </si>
  <si>
    <t>Благоустройство дворовой территории: окраска дерева, бордюров, контейнеров, лавочек</t>
  </si>
  <si>
    <t>Июнь 2015 г.</t>
  </si>
  <si>
    <t>Июль 2015 г.</t>
  </si>
  <si>
    <t>Акарицидная обработка</t>
  </si>
  <si>
    <t>Дезинсекция подвального помещения</t>
  </si>
  <si>
    <t>Опрессовка внутренней системы ЦО</t>
  </si>
  <si>
    <t>Слив воды из системы ЦО</t>
  </si>
  <si>
    <t>Сентябрь 2015 г.</t>
  </si>
  <si>
    <t>Подготовка к запуску системы ЦО: промывка системы</t>
  </si>
  <si>
    <t>Октябрь 2015 г.</t>
  </si>
  <si>
    <t>Устранение непрогрева системы ЦО: ликвидация воздушных пробок в стояках</t>
  </si>
  <si>
    <t>кв. 11,3,7,15,2,6,10,14</t>
  </si>
  <si>
    <t>Т/о общедомовых приборов учета электроэнергии</t>
  </si>
  <si>
    <t>кв. 53,57,65,69,61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</si>
</sst>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9" fillId="6" borderId="1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  <xf numFmtId="164" fontId="7" fillId="0" borderId="1" xfId="0" applyFont="1" applyBorder="1" applyAlignment="1">
      <alignment horizontal="justify"/>
    </xf>
    <xf numFmtId="164" fontId="9" fillId="7" borderId="1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64" fontId="11" fillId="5" borderId="1" xfId="0" applyNumberFormat="1" applyFont="1" applyFill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12" fillId="5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justify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9">
          <cell r="E39">
            <v>10741.5</v>
          </cell>
          <cell r="F39">
            <v>28818.53</v>
          </cell>
          <cell r="G39">
            <v>170272.79999999996</v>
          </cell>
          <cell r="H39">
            <v>164035.01</v>
          </cell>
          <cell r="I39">
            <v>222912.88000000003</v>
          </cell>
          <cell r="J39">
            <v>-30059.340000000022</v>
          </cell>
          <cell r="K39">
            <v>16979.289999999954</v>
          </cell>
        </row>
        <row r="40">
          <cell r="E40">
            <v>700</v>
          </cell>
          <cell r="F40">
            <v>-4900.21</v>
          </cell>
          <cell r="G40">
            <v>4200</v>
          </cell>
          <cell r="H40">
            <v>4900</v>
          </cell>
          <cell r="I40">
            <v>0</v>
          </cell>
          <cell r="J40">
            <v>-0.21000000000003638</v>
          </cell>
          <cell r="K40">
            <v>0</v>
          </cell>
        </row>
        <row r="41">
          <cell r="E41">
            <v>0</v>
          </cell>
          <cell r="F41">
            <v>4160</v>
          </cell>
          <cell r="G41">
            <v>1920</v>
          </cell>
          <cell r="H41">
            <v>1920</v>
          </cell>
          <cell r="I41">
            <v>0</v>
          </cell>
          <cell r="J41">
            <v>6080</v>
          </cell>
          <cell r="K41">
            <v>0</v>
          </cell>
        </row>
        <row r="42">
          <cell r="E42">
            <v>6900.3</v>
          </cell>
          <cell r="F42">
            <v>40486.63</v>
          </cell>
          <cell r="G42">
            <v>23094.83</v>
          </cell>
          <cell r="H42">
            <v>23494</v>
          </cell>
          <cell r="I42">
            <v>0</v>
          </cell>
          <cell r="J42">
            <v>63980.63</v>
          </cell>
          <cell r="K42">
            <v>6501.130000000001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6">
          <cell r="E46">
            <v>7693.51</v>
          </cell>
          <cell r="F46">
            <v>15571.249999999998</v>
          </cell>
          <cell r="G46">
            <v>77971.25000000001</v>
          </cell>
          <cell r="H46">
            <v>75194.17</v>
          </cell>
          <cell r="I46">
            <v>68753.75</v>
          </cell>
          <cell r="J46">
            <v>22011.669999999995</v>
          </cell>
          <cell r="K46">
            <v>10470.59000000002</v>
          </cell>
        </row>
        <row r="47">
          <cell r="E47">
            <v>5976.71</v>
          </cell>
          <cell r="F47">
            <v>-5976.71</v>
          </cell>
          <cell r="G47">
            <v>69004.48999999999</v>
          </cell>
          <cell r="H47">
            <v>66289.32999999999</v>
          </cell>
          <cell r="I47">
            <v>69004.48999999999</v>
          </cell>
          <cell r="J47">
            <v>-8691.870000000003</v>
          </cell>
          <cell r="K47">
            <v>8691.870000000003</v>
          </cell>
        </row>
        <row r="48">
          <cell r="E48">
            <v>69.67</v>
          </cell>
          <cell r="F48">
            <v>-33461.69</v>
          </cell>
          <cell r="G48">
            <v>23622.340000000004</v>
          </cell>
          <cell r="H48">
            <v>22586.74</v>
          </cell>
          <cell r="I48">
            <v>0</v>
          </cell>
          <cell r="J48">
            <v>-10874.949999999999</v>
          </cell>
          <cell r="K48">
            <v>1105.2700000000004</v>
          </cell>
        </row>
        <row r="49">
          <cell r="E49">
            <v>0</v>
          </cell>
          <cell r="F49">
            <v>0</v>
          </cell>
          <cell r="G49">
            <v>19846.840000000004</v>
          </cell>
          <cell r="H49">
            <v>18956.629999999997</v>
          </cell>
          <cell r="I49">
            <v>16344.014999999998</v>
          </cell>
          <cell r="J49">
            <v>2612.6149999999993</v>
          </cell>
          <cell r="K49">
            <v>890.2100000000064</v>
          </cell>
        </row>
        <row r="50">
          <cell r="E50">
            <v>351.83000000000004</v>
          </cell>
          <cell r="F50">
            <v>925.5300000000001</v>
          </cell>
          <cell r="G50">
            <v>4686.009999999999</v>
          </cell>
          <cell r="H50">
            <v>4505.56</v>
          </cell>
          <cell r="I50">
            <v>7010.56</v>
          </cell>
          <cell r="J50">
            <v>-1579.4699999999998</v>
          </cell>
          <cell r="K50">
            <v>532.2799999999986</v>
          </cell>
        </row>
        <row r="51">
          <cell r="E51">
            <v>12</v>
          </cell>
          <cell r="F51">
            <v>346.28000000000003</v>
          </cell>
          <cell r="G51">
            <v>138.1</v>
          </cell>
          <cell r="H51">
            <v>132.62</v>
          </cell>
          <cell r="I51">
            <v>0</v>
          </cell>
          <cell r="J51">
            <v>478.9</v>
          </cell>
          <cell r="K51">
            <v>17.48000000000001</v>
          </cell>
        </row>
        <row r="52">
          <cell r="E52">
            <v>2882.17</v>
          </cell>
          <cell r="F52">
            <v>-2882.16</v>
          </cell>
          <cell r="G52">
            <v>33460.13</v>
          </cell>
          <cell r="H52">
            <v>32156.870000000003</v>
          </cell>
          <cell r="I52">
            <v>33460.13</v>
          </cell>
          <cell r="J52">
            <v>-4185.419999999995</v>
          </cell>
          <cell r="K52">
            <v>4185.429999999997</v>
          </cell>
        </row>
        <row r="53">
          <cell r="E53">
            <v>1860.1399999999999</v>
          </cell>
          <cell r="F53">
            <v>-19198.530000000002</v>
          </cell>
          <cell r="G53">
            <v>14992.449999999999</v>
          </cell>
          <cell r="H53">
            <v>13996.13</v>
          </cell>
          <cell r="I53">
            <v>24824.420680000003</v>
          </cell>
          <cell r="J53">
            <v>-30026.820680000008</v>
          </cell>
          <cell r="K53">
            <v>2856.459999999998</v>
          </cell>
        </row>
        <row r="54">
          <cell r="E54">
            <v>357.19</v>
          </cell>
          <cell r="F54">
            <v>-60187.11</v>
          </cell>
          <cell r="G54">
            <v>4180.63</v>
          </cell>
          <cell r="H54">
            <v>4019.6299999999997</v>
          </cell>
          <cell r="I54">
            <v>6817.72</v>
          </cell>
          <cell r="J54">
            <v>-62985.200000000004</v>
          </cell>
          <cell r="K54">
            <v>518.1900000000004</v>
          </cell>
        </row>
        <row r="56">
          <cell r="E56">
            <v>5306.38</v>
          </cell>
          <cell r="F56">
            <v>-5304.13</v>
          </cell>
          <cell r="G56">
            <v>80889.60000000002</v>
          </cell>
          <cell r="H56">
            <v>77254.76999999999</v>
          </cell>
          <cell r="I56">
            <v>80889.60000000002</v>
          </cell>
          <cell r="J56">
            <v>-8938.960000000036</v>
          </cell>
          <cell r="K56">
            <v>8941.210000000036</v>
          </cell>
        </row>
        <row r="57">
          <cell r="E57">
            <v>434.45</v>
          </cell>
          <cell r="F57">
            <v>-434.45</v>
          </cell>
          <cell r="G57">
            <v>7920</v>
          </cell>
          <cell r="H57">
            <v>7915.919999999999</v>
          </cell>
          <cell r="I57">
            <v>7920</v>
          </cell>
          <cell r="J57">
            <v>-438.53000000000065</v>
          </cell>
          <cell r="K57">
            <v>438.53000000000156</v>
          </cell>
        </row>
        <row r="58">
          <cell r="E58">
            <v>73687.35</v>
          </cell>
          <cell r="F58">
            <v>-73687.35</v>
          </cell>
          <cell r="G58">
            <v>45908.92</v>
          </cell>
          <cell r="H58">
            <v>119596.26999999999</v>
          </cell>
          <cell r="I58">
            <v>45908.92</v>
          </cell>
          <cell r="J58">
            <v>0</v>
          </cell>
          <cell r="K58">
            <v>0</v>
          </cell>
        </row>
        <row r="59">
          <cell r="E59">
            <v>1884.69</v>
          </cell>
          <cell r="F59">
            <v>678.94</v>
          </cell>
          <cell r="G59">
            <v>13084.670000000002</v>
          </cell>
          <cell r="H59">
            <v>12185.469999999998</v>
          </cell>
          <cell r="I59">
            <v>11687.839999999998</v>
          </cell>
          <cell r="J59">
            <v>1176.5700000000002</v>
          </cell>
          <cell r="K59">
            <v>2783.8900000000035</v>
          </cell>
        </row>
        <row r="60">
          <cell r="E60">
            <v>7582.68</v>
          </cell>
          <cell r="F60">
            <v>-7582.68</v>
          </cell>
          <cell r="G60">
            <v>78560.38</v>
          </cell>
          <cell r="H60">
            <v>75500.08000000002</v>
          </cell>
          <cell r="I60">
            <v>78560.38</v>
          </cell>
          <cell r="J60">
            <v>-10642.979999999992</v>
          </cell>
          <cell r="K60">
            <v>10642.979999999992</v>
          </cell>
        </row>
        <row r="61">
          <cell r="E61">
            <v>9133.800000000001</v>
          </cell>
          <cell r="F61">
            <v>-9133.800000000001</v>
          </cell>
          <cell r="G61">
            <v>105468.92</v>
          </cell>
          <cell r="H61">
            <v>100331.45000000001</v>
          </cell>
          <cell r="I61">
            <v>105468.92</v>
          </cell>
          <cell r="J61">
            <v>-14271.269999999984</v>
          </cell>
          <cell r="K61">
            <v>14271.269999999984</v>
          </cell>
        </row>
        <row r="62">
          <cell r="E62">
            <v>8121.82</v>
          </cell>
          <cell r="F62">
            <v>-8121.82</v>
          </cell>
          <cell r="G62">
            <v>94135.12</v>
          </cell>
          <cell r="H62">
            <v>91012.44</v>
          </cell>
          <cell r="I62">
            <v>94135.12</v>
          </cell>
          <cell r="J62">
            <v>-11244.499999999996</v>
          </cell>
          <cell r="K62">
            <v>11244.499999999998</v>
          </cell>
        </row>
        <row r="63">
          <cell r="E63">
            <v>-1329.74</v>
          </cell>
          <cell r="F63">
            <v>1329.74</v>
          </cell>
          <cell r="G63">
            <v>0</v>
          </cell>
          <cell r="H63">
            <v>-253.82</v>
          </cell>
          <cell r="I63">
            <v>0</v>
          </cell>
          <cell r="J63">
            <v>1075.92</v>
          </cell>
          <cell r="K63">
            <v>-1075.92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I21" sqref="I21"/>
    </sheetView>
  </sheetViews>
  <sheetFormatPr defaultColWidth="12.57421875" defaultRowHeight="12.75"/>
  <cols>
    <col min="1" max="1" width="7.7109375" style="0" customWidth="1"/>
    <col min="2" max="2" width="18.00390625" style="0" customWidth="1"/>
    <col min="3" max="3" width="9.57421875" style="0" customWidth="1"/>
    <col min="4" max="4" width="36.140625" style="0" customWidth="1"/>
    <col min="5" max="5" width="17.28125" style="0" customWidth="1"/>
    <col min="6" max="6" width="16.00390625" style="0" customWidth="1"/>
    <col min="7" max="7" width="20.140625" style="0" customWidth="1"/>
    <col min="8" max="8" width="17.28125" style="0" customWidth="1"/>
    <col min="9" max="9" width="19.8515625" style="0" customWidth="1"/>
    <col min="10" max="10" width="19.00390625" style="0" customWidth="1"/>
    <col min="11" max="11" width="19.421875" style="0" customWidth="1"/>
    <col min="12" max="12" width="18.14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29.2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2</v>
      </c>
      <c r="B5" s="10" t="s">
        <v>14</v>
      </c>
      <c r="C5" s="10">
        <v>48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2</v>
      </c>
      <c r="B6" s="13"/>
      <c r="C6" s="13"/>
      <c r="D6" s="13" t="s">
        <v>16</v>
      </c>
      <c r="E6" s="14">
        <f>'[1]Лицевые счета домов свод'!E39</f>
        <v>10741.5</v>
      </c>
      <c r="F6" s="14">
        <f>'[1]Лицевые счета домов свод'!F39</f>
        <v>28818.53</v>
      </c>
      <c r="G6" s="14">
        <f>'[1]Лицевые счета домов свод'!G39</f>
        <v>170272.79999999996</v>
      </c>
      <c r="H6" s="14">
        <f>'[1]Лицевые счета домов свод'!H39</f>
        <v>164035.01</v>
      </c>
      <c r="I6" s="14">
        <f>'[1]Лицевые счета домов свод'!I39</f>
        <v>222912.88000000003</v>
      </c>
      <c r="J6" s="14">
        <f>'[1]Лицевые счета домов свод'!J39</f>
        <v>-30059.340000000022</v>
      </c>
      <c r="K6" s="14">
        <f>'[1]Лицевые счета домов свод'!K39</f>
        <v>16979.289999999954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свод'!E40</f>
        <v>700</v>
      </c>
      <c r="F7" s="14">
        <f>'[1]Лицевые счета домов свод'!F40</f>
        <v>-4900.21</v>
      </c>
      <c r="G7" s="14">
        <f>'[1]Лицевые счета домов свод'!G40</f>
        <v>4200</v>
      </c>
      <c r="H7" s="14">
        <f>'[1]Лицевые счета домов свод'!H40</f>
        <v>4900</v>
      </c>
      <c r="I7" s="14">
        <f>'[1]Лицевые счета домов свод'!I40</f>
        <v>0</v>
      </c>
      <c r="J7" s="14">
        <f>'[1]Лицевые счета домов свод'!J40</f>
        <v>-0.21000000000003638</v>
      </c>
      <c r="K7" s="14">
        <f>'[1]Лицевые счета домов свод'!K40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свод'!E41</f>
        <v>0</v>
      </c>
      <c r="F8" s="14">
        <f>'[1]Лицевые счета домов свод'!F41</f>
        <v>4160</v>
      </c>
      <c r="G8" s="14">
        <f>'[1]Лицевые счета домов свод'!G41</f>
        <v>1920</v>
      </c>
      <c r="H8" s="14">
        <f>'[1]Лицевые счета домов свод'!H41</f>
        <v>1920</v>
      </c>
      <c r="I8" s="14">
        <f>'[1]Лицевые счета домов свод'!I41</f>
        <v>0</v>
      </c>
      <c r="J8" s="14">
        <f>'[1]Лицевые счета домов свод'!J41</f>
        <v>6080</v>
      </c>
      <c r="K8" s="14">
        <f>'[1]Лицевые счета домов свод'!K41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свод'!E42</f>
        <v>6900.3</v>
      </c>
      <c r="F9" s="14">
        <f>'[1]Лицевые счета домов свод'!F42</f>
        <v>40486.63</v>
      </c>
      <c r="G9" s="14">
        <f>'[1]Лицевые счета домов свод'!G42</f>
        <v>23094.83</v>
      </c>
      <c r="H9" s="14">
        <f>'[1]Лицевые счета домов свод'!H42</f>
        <v>23494</v>
      </c>
      <c r="I9" s="14">
        <f>'[1]Лицевые счета домов свод'!I42</f>
        <v>0</v>
      </c>
      <c r="J9" s="14">
        <f>'[1]Лицевые счета домов свод'!J42</f>
        <v>63980.63</v>
      </c>
      <c r="K9" s="14">
        <f>'[1]Лицевые счета домов свод'!K42</f>
        <v>6501.130000000001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свод'!E43</f>
        <v>0</v>
      </c>
      <c r="F10" s="14">
        <f>'[1]Лицевые счета домов свод'!F43</f>
        <v>0</v>
      </c>
      <c r="G10" s="14">
        <f>'[1]Лицевые счета домов свод'!G43</f>
        <v>0</v>
      </c>
      <c r="H10" s="14">
        <f>'[1]Лицевые счета домов свод'!H43</f>
        <v>0</v>
      </c>
      <c r="I10" s="14">
        <f>'[1]Лицевые счета домов свод'!I43</f>
        <v>0</v>
      </c>
      <c r="J10" s="14">
        <f>'[1]Лицевые счета домов свод'!J43</f>
        <v>0</v>
      </c>
      <c r="K10" s="14">
        <f>'[1]Лицевые счета домов свод'!K43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свод'!E44</f>
        <v>0</v>
      </c>
      <c r="F11" s="14">
        <f>'[1]Лицевые счета домов свод'!F44</f>
        <v>0</v>
      </c>
      <c r="G11" s="14">
        <f>'[1]Лицевые счета домов свод'!G44</f>
        <v>0</v>
      </c>
      <c r="H11" s="14">
        <f>'[1]Лицевые счета домов свод'!H44</f>
        <v>0</v>
      </c>
      <c r="I11" s="14">
        <f>'[1]Лицевые счета домов свод'!I44</f>
        <v>0</v>
      </c>
      <c r="J11" s="14">
        <f>'[1]Лицевые счета домов свод'!J44</f>
        <v>0</v>
      </c>
      <c r="K11" s="14">
        <f>'[1]Лицевые счета домов свод'!K44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SUM(E6:E11)</f>
        <v>18341.8</v>
      </c>
      <c r="F12" s="5">
        <f>SUM(F6:F11)</f>
        <v>68564.95</v>
      </c>
      <c r="G12" s="5">
        <f>SUM(G6:G11)</f>
        <v>199487.62999999995</v>
      </c>
      <c r="H12" s="5">
        <f>SUM(H6:H11)</f>
        <v>194349.01</v>
      </c>
      <c r="I12" s="5">
        <f>SUM(I6:I11)</f>
        <v>222912.88000000003</v>
      </c>
      <c r="J12" s="5">
        <f>SUM(J6:J11)</f>
        <v>40001.07999999997</v>
      </c>
      <c r="K12" s="5">
        <f>SUM(K6:K11)</f>
        <v>23480.419999999955</v>
      </c>
      <c r="L12" s="16"/>
    </row>
    <row r="13" spans="1:12" ht="18.75" customHeight="1">
      <c r="A13" s="13"/>
      <c r="B13" s="13"/>
      <c r="C13" s="13"/>
      <c r="D13" s="17" t="s">
        <v>23</v>
      </c>
      <c r="E13" s="14">
        <f>'[1]Лицевые счета домов свод'!E46</f>
        <v>7693.51</v>
      </c>
      <c r="F13" s="14">
        <f>'[1]Лицевые счета домов свод'!F46</f>
        <v>15571.249999999998</v>
      </c>
      <c r="G13" s="14">
        <f>'[1]Лицевые счета домов свод'!G46</f>
        <v>77971.25000000001</v>
      </c>
      <c r="H13" s="14">
        <f>'[1]Лицевые счета домов свод'!H46</f>
        <v>75194.17</v>
      </c>
      <c r="I13" s="14">
        <f>'[1]Лицевые счета домов свод'!I46</f>
        <v>68753.75</v>
      </c>
      <c r="J13" s="14">
        <f>'[1]Лицевые счета домов свод'!J46</f>
        <v>22011.669999999995</v>
      </c>
      <c r="K13" s="14">
        <f>'[1]Лицевые счета домов свод'!K46</f>
        <v>10470.59000000002</v>
      </c>
      <c r="L13" s="15"/>
    </row>
    <row r="14" spans="1:12" ht="30.75" customHeight="1">
      <c r="A14" s="13"/>
      <c r="B14" s="13"/>
      <c r="C14" s="13"/>
      <c r="D14" s="17" t="s">
        <v>24</v>
      </c>
      <c r="E14" s="14">
        <f>'[1]Лицевые счета домов свод'!E47</f>
        <v>5976.71</v>
      </c>
      <c r="F14" s="14">
        <f>'[1]Лицевые счета домов свод'!F47</f>
        <v>-5976.71</v>
      </c>
      <c r="G14" s="14">
        <f>'[1]Лицевые счета домов свод'!G47</f>
        <v>69004.48999999999</v>
      </c>
      <c r="H14" s="14">
        <f>'[1]Лицевые счета домов свод'!H47</f>
        <v>66289.32999999999</v>
      </c>
      <c r="I14" s="14">
        <f>'[1]Лицевые счета домов свод'!I47</f>
        <v>69004.48999999999</v>
      </c>
      <c r="J14" s="14">
        <f>'[1]Лицевые счета домов свод'!J47</f>
        <v>-8691.870000000003</v>
      </c>
      <c r="K14" s="14">
        <f>'[1]Лицевые счета домов свод'!K47</f>
        <v>8691.870000000003</v>
      </c>
      <c r="L14" s="15"/>
    </row>
    <row r="15" spans="1:12" ht="27" customHeight="1">
      <c r="A15" s="13"/>
      <c r="B15" s="13"/>
      <c r="C15" s="13"/>
      <c r="D15" s="17" t="s">
        <v>25</v>
      </c>
      <c r="E15" s="14">
        <f>'[1]Лицевые счета домов свод'!E48</f>
        <v>69.67</v>
      </c>
      <c r="F15" s="14">
        <f>'[1]Лицевые счета домов свод'!F48</f>
        <v>-33461.69</v>
      </c>
      <c r="G15" s="14">
        <f>'[1]Лицевые счета домов свод'!G48</f>
        <v>23622.340000000004</v>
      </c>
      <c r="H15" s="14">
        <f>'[1]Лицевые счета домов свод'!H48</f>
        <v>22586.74</v>
      </c>
      <c r="I15" s="14">
        <f>'[1]Лицевые счета домов свод'!I48</f>
        <v>0</v>
      </c>
      <c r="J15" s="14">
        <f>'[1]Лицевые счета домов свод'!J48</f>
        <v>-10874.949999999999</v>
      </c>
      <c r="K15" s="14">
        <f>'[1]Лицевые счета домов свод'!K48</f>
        <v>1105.2700000000004</v>
      </c>
      <c r="L15" s="15"/>
    </row>
    <row r="16" spans="1:12" ht="27" customHeight="1">
      <c r="A16" s="13"/>
      <c r="B16" s="13"/>
      <c r="C16" s="13"/>
      <c r="D16" s="17" t="s">
        <v>26</v>
      </c>
      <c r="E16" s="14">
        <f>'[1]Лицевые счета домов свод'!E49</f>
        <v>0</v>
      </c>
      <c r="F16" s="14">
        <f>'[1]Лицевые счета домов свод'!F49</f>
        <v>0</v>
      </c>
      <c r="G16" s="14">
        <f>'[1]Лицевые счета домов свод'!G49</f>
        <v>19846.840000000004</v>
      </c>
      <c r="H16" s="14">
        <f>'[1]Лицевые счета домов свод'!H49</f>
        <v>18956.629999999997</v>
      </c>
      <c r="I16" s="14">
        <f>'[1]Лицевые счета домов свод'!I49</f>
        <v>16344.014999999998</v>
      </c>
      <c r="J16" s="14">
        <f>'[1]Лицевые счета домов свод'!J49</f>
        <v>2612.6149999999993</v>
      </c>
      <c r="K16" s="14">
        <f>'[1]Лицевые счета домов свод'!K49</f>
        <v>890.2100000000064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свод'!E50</f>
        <v>351.83000000000004</v>
      </c>
      <c r="F17" s="14">
        <f>'[1]Лицевые счета домов свод'!F50</f>
        <v>925.5300000000001</v>
      </c>
      <c r="G17" s="14">
        <f>'[1]Лицевые счета домов свод'!G50</f>
        <v>4686.009999999999</v>
      </c>
      <c r="H17" s="14">
        <f>'[1]Лицевые счета домов свод'!H50</f>
        <v>4505.56</v>
      </c>
      <c r="I17" s="14">
        <f>'[1]Лицевые счета домов свод'!I50</f>
        <v>7010.56</v>
      </c>
      <c r="J17" s="14">
        <f>'[1]Лицевые счета домов свод'!J50</f>
        <v>-1579.4699999999998</v>
      </c>
      <c r="K17" s="14">
        <f>'[1]Лицевые счета домов свод'!K50</f>
        <v>532.2799999999986</v>
      </c>
      <c r="L17" s="15"/>
    </row>
    <row r="18" spans="1:12" ht="29.25" customHeight="1">
      <c r="A18" s="13"/>
      <c r="B18" s="13"/>
      <c r="C18" s="13"/>
      <c r="D18" s="17" t="s">
        <v>28</v>
      </c>
      <c r="E18" s="14">
        <f>'[1]Лицевые счета домов свод'!E51</f>
        <v>12</v>
      </c>
      <c r="F18" s="14">
        <f>'[1]Лицевые счета домов свод'!F51</f>
        <v>346.28000000000003</v>
      </c>
      <c r="G18" s="14">
        <f>'[1]Лицевые счета домов свод'!G51</f>
        <v>138.1</v>
      </c>
      <c r="H18" s="14">
        <f>'[1]Лицевые счета домов свод'!H51</f>
        <v>132.62</v>
      </c>
      <c r="I18" s="14">
        <f>'[1]Лицевые счета домов свод'!I51</f>
        <v>0</v>
      </c>
      <c r="J18" s="14">
        <f>'[1]Лицевые счета домов свод'!J51</f>
        <v>478.9</v>
      </c>
      <c r="K18" s="14">
        <f>'[1]Лицевые счета домов свод'!K51</f>
        <v>17.48000000000001</v>
      </c>
      <c r="L18" s="15"/>
    </row>
    <row r="19" spans="1:12" ht="43.5" customHeight="1">
      <c r="A19" s="13"/>
      <c r="B19" s="13"/>
      <c r="C19" s="13"/>
      <c r="D19" s="17" t="s">
        <v>29</v>
      </c>
      <c r="E19" s="14">
        <f>'[1]Лицевые счета домов свод'!E52</f>
        <v>2882.17</v>
      </c>
      <c r="F19" s="14">
        <f>'[1]Лицевые счета домов свод'!F52</f>
        <v>-2882.16</v>
      </c>
      <c r="G19" s="14">
        <f>'[1]Лицевые счета домов свод'!G52</f>
        <v>33460.13</v>
      </c>
      <c r="H19" s="14">
        <f>'[1]Лицевые счета домов свод'!H52</f>
        <v>32156.870000000003</v>
      </c>
      <c r="I19" s="14">
        <f>'[1]Лицевые счета домов свод'!I52</f>
        <v>33460.13</v>
      </c>
      <c r="J19" s="14">
        <f>'[1]Лицевые счета домов свод'!J52</f>
        <v>-4185.419999999995</v>
      </c>
      <c r="K19" s="14">
        <f>'[1]Лицевые счета домов свод'!K52</f>
        <v>4185.429999999997</v>
      </c>
      <c r="L19" s="15"/>
    </row>
    <row r="20" spans="1:12" ht="23.25" customHeight="1">
      <c r="A20" s="13"/>
      <c r="B20" s="13"/>
      <c r="C20" s="13"/>
      <c r="D20" s="17" t="s">
        <v>30</v>
      </c>
      <c r="E20" s="14">
        <f>'[1]Лицевые счета домов свод'!E53</f>
        <v>1860.1399999999999</v>
      </c>
      <c r="F20" s="14">
        <f>'[1]Лицевые счета домов свод'!F53</f>
        <v>-19198.530000000002</v>
      </c>
      <c r="G20" s="14">
        <f>'[1]Лицевые счета домов свод'!G53</f>
        <v>14992.449999999999</v>
      </c>
      <c r="H20" s="14">
        <f>'[1]Лицевые счета домов свод'!H53</f>
        <v>13996.13</v>
      </c>
      <c r="I20" s="14">
        <f>'[1]Лицевые счета домов свод'!I53</f>
        <v>24824.420680000003</v>
      </c>
      <c r="J20" s="14">
        <f>'[1]Лицевые счета домов свод'!J53</f>
        <v>-30026.820680000008</v>
      </c>
      <c r="K20" s="14">
        <f>'[1]Лицевые счета домов свод'!K53</f>
        <v>2856.459999999998</v>
      </c>
      <c r="L20" s="15"/>
    </row>
    <row r="21" spans="1:12" ht="27" customHeight="1">
      <c r="A21" s="13"/>
      <c r="B21" s="13"/>
      <c r="C21" s="13"/>
      <c r="D21" s="17" t="s">
        <v>31</v>
      </c>
      <c r="E21" s="14">
        <f>'[1]Лицевые счета домов свод'!E54</f>
        <v>357.19</v>
      </c>
      <c r="F21" s="14">
        <f>'[1]Лицевые счета домов свод'!F54</f>
        <v>-60187.11</v>
      </c>
      <c r="G21" s="14">
        <f>'[1]Лицевые счета домов свод'!G54</f>
        <v>4180.63</v>
      </c>
      <c r="H21" s="14">
        <f>'[1]Лицевые счета домов свод'!H54</f>
        <v>4019.6299999999997</v>
      </c>
      <c r="I21" s="14">
        <f>'[1]Лицевые счета домов свод'!I54</f>
        <v>6817.72</v>
      </c>
      <c r="J21" s="14">
        <f>'[1]Лицевые счета домов свод'!J54</f>
        <v>-62985.200000000004</v>
      </c>
      <c r="K21" s="14">
        <f>'[1]Лицевые счета домов свод'!K54</f>
        <v>518.1900000000004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19203.22</v>
      </c>
      <c r="F22" s="5">
        <f>SUM(F13:F21)</f>
        <v>-104863.14</v>
      </c>
      <c r="G22" s="5">
        <f>SUM(G13:G21)</f>
        <v>247902.24</v>
      </c>
      <c r="H22" s="5">
        <f>SUM(H13:H21)</f>
        <v>237837.68</v>
      </c>
      <c r="I22" s="18">
        <f>SUM(I13:I21)</f>
        <v>226215.08568</v>
      </c>
      <c r="J22" s="18">
        <f>SUM(J13:J21)</f>
        <v>-93240.54568000001</v>
      </c>
      <c r="K22" s="18">
        <f>SUM(K13:K21)</f>
        <v>29267.78000000002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свод'!E56</f>
        <v>5306.38</v>
      </c>
      <c r="F23" s="14">
        <f>'[1]Лицевые счета домов свод'!F56</f>
        <v>-5304.13</v>
      </c>
      <c r="G23" s="14">
        <f>'[1]Лицевые счета домов свод'!G56</f>
        <v>80889.60000000002</v>
      </c>
      <c r="H23" s="14">
        <f>'[1]Лицевые счета домов свод'!H56</f>
        <v>77254.76999999999</v>
      </c>
      <c r="I23" s="14">
        <f>'[1]Лицевые счета домов свод'!I56</f>
        <v>80889.60000000002</v>
      </c>
      <c r="J23" s="14">
        <f>'[1]Лицевые счета домов свод'!J56</f>
        <v>-8938.960000000036</v>
      </c>
      <c r="K23" s="14">
        <f>'[1]Лицевые счета домов свод'!K56</f>
        <v>8941.210000000036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свод'!E57</f>
        <v>434.45</v>
      </c>
      <c r="F24" s="14">
        <f>'[1]Лицевые счета домов свод'!F57</f>
        <v>-434.45</v>
      </c>
      <c r="G24" s="14">
        <f>'[1]Лицевые счета домов свод'!G57</f>
        <v>7920</v>
      </c>
      <c r="H24" s="14">
        <f>'[1]Лицевые счета домов свод'!H57</f>
        <v>7915.919999999999</v>
      </c>
      <c r="I24" s="14">
        <f>'[1]Лицевые счета домов свод'!I57</f>
        <v>7920</v>
      </c>
      <c r="J24" s="14">
        <f>'[1]Лицевые счета домов свод'!J57</f>
        <v>-438.53000000000065</v>
      </c>
      <c r="K24" s="14">
        <f>'[1]Лицевые счета домов свод'!K57</f>
        <v>438.53000000000156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свод'!E58</f>
        <v>73687.35</v>
      </c>
      <c r="F25" s="14">
        <f>'[1]Лицевые счета домов свод'!F58</f>
        <v>-73687.35</v>
      </c>
      <c r="G25" s="14">
        <f>'[1]Лицевые счета домов свод'!G58</f>
        <v>45908.92</v>
      </c>
      <c r="H25" s="14">
        <f>'[1]Лицевые счета домов свод'!H58</f>
        <v>119596.26999999999</v>
      </c>
      <c r="I25" s="14">
        <f>'[1]Лицевые счета домов свод'!I58</f>
        <v>45908.92</v>
      </c>
      <c r="J25" s="14">
        <f>'[1]Лицевые счета домов свод'!J58</f>
        <v>0</v>
      </c>
      <c r="K25" s="14">
        <f>'[1]Лицевые счета домов свод'!K58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свод'!E59</f>
        <v>1884.69</v>
      </c>
      <c r="F26" s="14">
        <f>'[1]Лицевые счета домов свод'!F59</f>
        <v>678.94</v>
      </c>
      <c r="G26" s="14">
        <f>'[1]Лицевые счета домов свод'!G59</f>
        <v>13084.670000000002</v>
      </c>
      <c r="H26" s="14">
        <f>'[1]Лицевые счета домов свод'!H59</f>
        <v>12185.469999999998</v>
      </c>
      <c r="I26" s="14">
        <f>'[1]Лицевые счета домов свод'!I59</f>
        <v>11687.839999999998</v>
      </c>
      <c r="J26" s="14">
        <f>'[1]Лицевые счета домов свод'!J59</f>
        <v>1176.5700000000002</v>
      </c>
      <c r="K26" s="14">
        <f>'[1]Лицевые счета домов свод'!K59</f>
        <v>2783.8900000000035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свод'!E60</f>
        <v>7582.68</v>
      </c>
      <c r="F27" s="14">
        <f>'[1]Лицевые счета домов свод'!F60</f>
        <v>-7582.68</v>
      </c>
      <c r="G27" s="14">
        <f>'[1]Лицевые счета домов свод'!G60</f>
        <v>78560.38</v>
      </c>
      <c r="H27" s="14">
        <f>'[1]Лицевые счета домов свод'!H60</f>
        <v>75500.08000000002</v>
      </c>
      <c r="I27" s="14">
        <f>'[1]Лицевые счета домов свод'!I60</f>
        <v>78560.38</v>
      </c>
      <c r="J27" s="14">
        <f>'[1]Лицевые счета домов свод'!J60</f>
        <v>-10642.979999999992</v>
      </c>
      <c r="K27" s="14">
        <f>'[1]Лицевые счета домов свод'!K60</f>
        <v>10642.979999999992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свод'!E61</f>
        <v>9133.800000000001</v>
      </c>
      <c r="F28" s="14">
        <f>'[1]Лицевые счета домов свод'!F61</f>
        <v>-9133.800000000001</v>
      </c>
      <c r="G28" s="14">
        <f>'[1]Лицевые счета домов свод'!G61</f>
        <v>105468.92</v>
      </c>
      <c r="H28" s="14">
        <f>'[1]Лицевые счета домов свод'!H61</f>
        <v>100331.45000000001</v>
      </c>
      <c r="I28" s="14">
        <f>'[1]Лицевые счета домов свод'!I61</f>
        <v>105468.92</v>
      </c>
      <c r="J28" s="14">
        <f>'[1]Лицевые счета домов свод'!J61</f>
        <v>-14271.269999999984</v>
      </c>
      <c r="K28" s="14">
        <f>'[1]Лицевые счета домов свод'!K61</f>
        <v>14271.269999999984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свод'!E62</f>
        <v>8121.82</v>
      </c>
      <c r="F29" s="14">
        <f>'[1]Лицевые счета домов свод'!F62</f>
        <v>-8121.82</v>
      </c>
      <c r="G29" s="14">
        <f>'[1]Лицевые счета домов свод'!G62</f>
        <v>94135.12</v>
      </c>
      <c r="H29" s="14">
        <f>'[1]Лицевые счета домов свод'!H62</f>
        <v>91012.44</v>
      </c>
      <c r="I29" s="14">
        <f>'[1]Лицевые счета домов свод'!I62</f>
        <v>94135.12</v>
      </c>
      <c r="J29" s="14">
        <f>'[1]Лицевые счета домов свод'!J62</f>
        <v>-11244.499999999996</v>
      </c>
      <c r="K29" s="14">
        <f>'[1]Лицевые счета домов свод'!K62</f>
        <v>11244.499999999998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свод'!E63</f>
        <v>-1329.74</v>
      </c>
      <c r="F30" s="14">
        <f>'[1]Лицевые счета домов свод'!F63</f>
        <v>1329.74</v>
      </c>
      <c r="G30" s="14">
        <f>'[1]Лицевые счета домов свод'!G63</f>
        <v>0</v>
      </c>
      <c r="H30" s="14">
        <f>'[1]Лицевые счета домов свод'!H63</f>
        <v>-253.82</v>
      </c>
      <c r="I30" s="14">
        <f>'[1]Лицевые счета домов свод'!I63</f>
        <v>0</v>
      </c>
      <c r="J30" s="14">
        <f>'[1]Лицевые счета домов свод'!J63</f>
        <v>1075.92</v>
      </c>
      <c r="K30" s="14">
        <f>'[1]Лицевые счета домов свод'!K63</f>
        <v>-1075.92</v>
      </c>
      <c r="L30" s="15"/>
    </row>
    <row r="31" spans="1:12" ht="12.75">
      <c r="A31" s="9"/>
      <c r="B31" s="19" t="s">
        <v>41</v>
      </c>
      <c r="C31" s="19"/>
      <c r="D31" s="19"/>
      <c r="E31" s="19">
        <f>SUM(E23:E30)+E12+E22</f>
        <v>142366.45</v>
      </c>
      <c r="F31" s="19">
        <f>SUM(F23:F30)+F12+F22</f>
        <v>-138553.74</v>
      </c>
      <c r="G31" s="19">
        <f>SUM(G23:G30)+G12+G22</f>
        <v>873357.48</v>
      </c>
      <c r="H31" s="19">
        <f>SUM(H23:H30)+H12+H22</f>
        <v>915729.27</v>
      </c>
      <c r="I31" s="20">
        <f>SUM(I23:I30)+I12+I22</f>
        <v>873698.74568</v>
      </c>
      <c r="J31" s="20">
        <f>SUM(J23:J30)+J12+J22</f>
        <v>-96523.21568000005</v>
      </c>
      <c r="K31" s="20">
        <f>SUM(K23:K30)+K12+K22</f>
        <v>99994.66</v>
      </c>
      <c r="L31" s="21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="80" zoomScaleNormal="80" workbookViewId="0" topLeftCell="A13">
      <selection activeCell="E43" sqref="E43"/>
    </sheetView>
  </sheetViews>
  <sheetFormatPr defaultColWidth="12.57421875" defaultRowHeight="12.75"/>
  <cols>
    <col min="1" max="1" width="10.00390625" style="0" customWidth="1"/>
    <col min="2" max="2" width="49.28125" style="0" customWidth="1"/>
    <col min="3" max="3" width="28.421875" style="0" customWidth="1"/>
    <col min="4" max="4" width="38.28125" style="0" customWidth="1"/>
    <col min="5" max="5" width="18.421875" style="0" customWidth="1"/>
    <col min="6" max="16384" width="11.57421875" style="0" customWidth="1"/>
  </cols>
  <sheetData>
    <row r="1" spans="1:5" ht="18" customHeight="1">
      <c r="A1" s="22" t="s">
        <v>42</v>
      </c>
      <c r="B1" s="22"/>
      <c r="C1" s="22"/>
      <c r="D1" s="22"/>
      <c r="E1" s="22"/>
    </row>
    <row r="2" spans="1:5" ht="12.75">
      <c r="A2" s="23" t="s">
        <v>1</v>
      </c>
      <c r="B2" s="24" t="s">
        <v>43</v>
      </c>
      <c r="C2" s="24" t="s">
        <v>2</v>
      </c>
      <c r="D2" s="24" t="s">
        <v>44</v>
      </c>
      <c r="E2" s="24" t="s">
        <v>45</v>
      </c>
    </row>
    <row r="3" spans="1:5" ht="12.75">
      <c r="A3" s="25">
        <v>1</v>
      </c>
      <c r="B3" s="25" t="s">
        <v>46</v>
      </c>
      <c r="C3" s="25" t="s">
        <v>47</v>
      </c>
      <c r="D3" s="25" t="s">
        <v>48</v>
      </c>
      <c r="E3" s="25">
        <v>95315.36</v>
      </c>
    </row>
    <row r="4" spans="1:5" ht="12.75">
      <c r="A4" s="25">
        <v>2</v>
      </c>
      <c r="B4" s="26"/>
      <c r="C4" s="26"/>
      <c r="D4" s="26"/>
      <c r="E4" s="26"/>
    </row>
    <row r="5" spans="1:5" ht="12.75">
      <c r="A5" s="25">
        <v>3</v>
      </c>
      <c r="B5" s="25"/>
      <c r="C5" s="25"/>
      <c r="D5" s="25"/>
      <c r="E5" s="25"/>
    </row>
    <row r="6" spans="1:5" ht="12.75">
      <c r="A6" s="27"/>
      <c r="B6" s="27" t="s">
        <v>49</v>
      </c>
      <c r="C6" s="27"/>
      <c r="D6" s="27"/>
      <c r="E6" s="27">
        <f>E3+E4+E5</f>
        <v>95315.36</v>
      </c>
    </row>
    <row r="7" spans="1:5" ht="12.75">
      <c r="A7" s="28"/>
      <c r="B7" s="28"/>
      <c r="C7" s="28"/>
      <c r="D7" s="28"/>
      <c r="E7" s="28"/>
    </row>
    <row r="8" spans="1:5" ht="12.75">
      <c r="A8" s="22" t="s">
        <v>50</v>
      </c>
      <c r="B8" s="22"/>
      <c r="C8" s="22"/>
      <c r="D8" s="22"/>
      <c r="E8" s="22"/>
    </row>
    <row r="9" spans="1:5" ht="12.75">
      <c r="A9" s="23" t="s">
        <v>1</v>
      </c>
      <c r="B9" s="24" t="s">
        <v>43</v>
      </c>
      <c r="C9" s="24" t="s">
        <v>2</v>
      </c>
      <c r="D9" s="24" t="s">
        <v>44</v>
      </c>
      <c r="E9" s="24" t="s">
        <v>45</v>
      </c>
    </row>
    <row r="10" spans="1:5" ht="12.75">
      <c r="A10" s="25">
        <v>1</v>
      </c>
      <c r="B10" s="26" t="s">
        <v>51</v>
      </c>
      <c r="C10" s="26" t="s">
        <v>47</v>
      </c>
      <c r="D10" s="26" t="s">
        <v>52</v>
      </c>
      <c r="E10" s="26">
        <v>6598.62</v>
      </c>
    </row>
    <row r="11" spans="1:5" ht="12.75">
      <c r="A11" s="25">
        <v>2</v>
      </c>
      <c r="B11" s="26" t="s">
        <v>53</v>
      </c>
      <c r="C11" s="26" t="s">
        <v>47</v>
      </c>
      <c r="D11" s="26" t="s">
        <v>52</v>
      </c>
      <c r="E11" s="26">
        <v>6117.85</v>
      </c>
    </row>
    <row r="12" spans="1:5" ht="12.75">
      <c r="A12" s="27"/>
      <c r="B12" s="27" t="s">
        <v>49</v>
      </c>
      <c r="C12" s="27"/>
      <c r="D12" s="27"/>
      <c r="E12" s="27">
        <f>E10+E11</f>
        <v>12716.470000000001</v>
      </c>
    </row>
    <row r="13" spans="1:5" ht="12.75">
      <c r="A13" s="29"/>
      <c r="B13" s="29"/>
      <c r="C13" s="29"/>
      <c r="D13" s="29"/>
      <c r="E13" s="29"/>
    </row>
    <row r="14" spans="1:5" ht="12.75">
      <c r="A14" s="22" t="s">
        <v>54</v>
      </c>
      <c r="B14" s="22"/>
      <c r="C14" s="22"/>
      <c r="D14" s="22"/>
      <c r="E14" s="22"/>
    </row>
    <row r="15" spans="1:5" ht="12.75">
      <c r="A15" s="23" t="s">
        <v>1</v>
      </c>
      <c r="B15" s="24" t="s">
        <v>43</v>
      </c>
      <c r="C15" s="24" t="s">
        <v>2</v>
      </c>
      <c r="D15" s="24" t="s">
        <v>44</v>
      </c>
      <c r="E15" s="24" t="s">
        <v>45</v>
      </c>
    </row>
    <row r="16" spans="1:5" ht="12.75">
      <c r="A16" s="25">
        <v>1</v>
      </c>
      <c r="B16" s="25" t="s">
        <v>55</v>
      </c>
      <c r="C16" s="26" t="s">
        <v>47</v>
      </c>
      <c r="D16" s="25" t="s">
        <v>56</v>
      </c>
      <c r="E16" s="25">
        <v>11372.82</v>
      </c>
    </row>
    <row r="17" spans="1:5" ht="12.75">
      <c r="A17" s="25">
        <v>2</v>
      </c>
      <c r="B17" s="25" t="s">
        <v>57</v>
      </c>
      <c r="C17" s="25" t="s">
        <v>47</v>
      </c>
      <c r="D17" s="25"/>
      <c r="E17" s="25">
        <v>4813.33</v>
      </c>
    </row>
    <row r="18" spans="1:5" ht="12.75">
      <c r="A18" s="25">
        <v>3</v>
      </c>
      <c r="B18" s="30" t="s">
        <v>58</v>
      </c>
      <c r="C18" s="25" t="s">
        <v>47</v>
      </c>
      <c r="D18" s="25" t="s">
        <v>59</v>
      </c>
      <c r="E18" s="25">
        <v>14015.18</v>
      </c>
    </row>
    <row r="19" spans="1:5" ht="12.75">
      <c r="A19" s="27"/>
      <c r="B19" s="27" t="s">
        <v>49</v>
      </c>
      <c r="C19" s="27"/>
      <c r="D19" s="27"/>
      <c r="E19" s="27">
        <f>E16+E17+E18</f>
        <v>30201.33</v>
      </c>
    </row>
    <row r="20" spans="1:5" ht="12.75">
      <c r="A20" s="29"/>
      <c r="B20" s="29"/>
      <c r="C20" s="29"/>
      <c r="D20" s="29"/>
      <c r="E20" s="29"/>
    </row>
    <row r="21" spans="1:5" ht="12.75">
      <c r="A21" s="22" t="s">
        <v>60</v>
      </c>
      <c r="B21" s="22"/>
      <c r="C21" s="22"/>
      <c r="D21" s="22"/>
      <c r="E21" s="22"/>
    </row>
    <row r="22" spans="1:5" ht="12.75">
      <c r="A22" s="23" t="s">
        <v>1</v>
      </c>
      <c r="B22" s="24" t="s">
        <v>43</v>
      </c>
      <c r="C22" s="24" t="s">
        <v>2</v>
      </c>
      <c r="D22" s="24" t="s">
        <v>44</v>
      </c>
      <c r="E22" s="24" t="s">
        <v>45</v>
      </c>
    </row>
    <row r="23" spans="1:5" ht="46.5" customHeight="1">
      <c r="A23" s="25">
        <v>1</v>
      </c>
      <c r="B23" s="30" t="s">
        <v>61</v>
      </c>
      <c r="C23" s="26" t="s">
        <v>47</v>
      </c>
      <c r="D23" s="25"/>
      <c r="E23" s="25">
        <v>58214.82</v>
      </c>
    </row>
    <row r="24" spans="1:5" ht="31.5" customHeight="1">
      <c r="A24" s="25">
        <v>2</v>
      </c>
      <c r="B24" s="30" t="s">
        <v>62</v>
      </c>
      <c r="C24" s="25" t="s">
        <v>47</v>
      </c>
      <c r="D24" s="25" t="s">
        <v>59</v>
      </c>
      <c r="E24" s="25">
        <v>2440.45</v>
      </c>
    </row>
    <row r="25" spans="1:5" ht="12.75">
      <c r="A25" s="27"/>
      <c r="B25" s="27" t="s">
        <v>49</v>
      </c>
      <c r="C25" s="27"/>
      <c r="D25" s="27"/>
      <c r="E25" s="27">
        <f>E23+E24</f>
        <v>60655.27</v>
      </c>
    </row>
    <row r="26" spans="1:5" ht="12.75">
      <c r="A26" s="31"/>
      <c r="B26" s="31"/>
      <c r="C26" s="31"/>
      <c r="D26" s="31"/>
      <c r="E26" s="31"/>
    </row>
    <row r="27" spans="1:5" ht="12.75">
      <c r="A27" s="22" t="s">
        <v>63</v>
      </c>
      <c r="B27" s="22"/>
      <c r="C27" s="22"/>
      <c r="D27" s="22"/>
      <c r="E27" s="22"/>
    </row>
    <row r="28" spans="1:5" ht="12.75">
      <c r="A28" s="23" t="s">
        <v>1</v>
      </c>
      <c r="B28" s="24" t="s">
        <v>43</v>
      </c>
      <c r="C28" s="24" t="s">
        <v>2</v>
      </c>
      <c r="D28" s="24" t="s">
        <v>44</v>
      </c>
      <c r="E28" s="24" t="s">
        <v>45</v>
      </c>
    </row>
    <row r="29" spans="1:5" ht="12.75">
      <c r="A29" s="25">
        <v>1</v>
      </c>
      <c r="B29" s="25" t="s">
        <v>64</v>
      </c>
      <c r="C29" s="26" t="s">
        <v>47</v>
      </c>
      <c r="D29" s="25"/>
      <c r="E29" s="25">
        <v>13065.01</v>
      </c>
    </row>
    <row r="30" spans="1:5" ht="12.75">
      <c r="A30" s="25">
        <v>2</v>
      </c>
      <c r="B30" s="32" t="s">
        <v>65</v>
      </c>
      <c r="C30" s="32" t="s">
        <v>47</v>
      </c>
      <c r="D30" s="32" t="s">
        <v>66</v>
      </c>
      <c r="E30" s="32">
        <v>6505.49</v>
      </c>
    </row>
    <row r="31" spans="1:5" ht="12.75">
      <c r="A31" s="25">
        <v>3</v>
      </c>
      <c r="B31" s="25"/>
      <c r="C31" s="25"/>
      <c r="D31" s="25"/>
      <c r="E31" s="25"/>
    </row>
    <row r="32" spans="1:5" ht="12.75">
      <c r="A32" s="27"/>
      <c r="B32" s="27" t="s">
        <v>49</v>
      </c>
      <c r="C32" s="27"/>
      <c r="D32" s="27"/>
      <c r="E32" s="27">
        <f>E30+E29+E31</f>
        <v>19570.5</v>
      </c>
    </row>
    <row r="33" spans="1:5" ht="12.75">
      <c r="A33" s="15"/>
      <c r="B33" s="15"/>
      <c r="C33" s="15"/>
      <c r="D33" s="15"/>
      <c r="E33" s="15"/>
    </row>
    <row r="34" spans="1:5" ht="12.75">
      <c r="A34" s="33" t="s">
        <v>67</v>
      </c>
      <c r="B34" s="33"/>
      <c r="C34" s="33"/>
      <c r="D34" s="33"/>
      <c r="E34" s="33"/>
    </row>
    <row r="35" spans="1:5" ht="12.75">
      <c r="A35" s="23" t="s">
        <v>1</v>
      </c>
      <c r="B35" s="34" t="s">
        <v>43</v>
      </c>
      <c r="C35" s="34" t="s">
        <v>2</v>
      </c>
      <c r="D35" s="34" t="s">
        <v>44</v>
      </c>
      <c r="E35" s="34" t="s">
        <v>45</v>
      </c>
    </row>
    <row r="36" spans="1:5" ht="12.75">
      <c r="A36" s="25">
        <v>1</v>
      </c>
      <c r="B36" s="25" t="s">
        <v>68</v>
      </c>
      <c r="C36" s="25" t="s">
        <v>47</v>
      </c>
      <c r="D36" s="25" t="s">
        <v>69</v>
      </c>
      <c r="E36" s="25">
        <v>4453.95</v>
      </c>
    </row>
    <row r="37" spans="1:5" ht="12.75">
      <c r="A37" s="25">
        <v>2</v>
      </c>
      <c r="B37" s="32"/>
      <c r="C37" s="32"/>
      <c r="D37" s="32"/>
      <c r="E37" s="32"/>
    </row>
    <row r="38" spans="1:5" ht="12.75">
      <c r="A38" s="25">
        <v>3</v>
      </c>
      <c r="B38" s="32"/>
      <c r="C38" s="32"/>
      <c r="D38" s="32"/>
      <c r="E38" s="32"/>
    </row>
    <row r="39" spans="1:5" ht="12.75">
      <c r="A39" s="25">
        <v>4</v>
      </c>
      <c r="B39" s="25"/>
      <c r="C39" s="25"/>
      <c r="D39" s="25"/>
      <c r="E39" s="25"/>
    </row>
    <row r="40" spans="1:5" ht="12.75">
      <c r="A40" s="27"/>
      <c r="B40" s="27" t="s">
        <v>49</v>
      </c>
      <c r="C40" s="27"/>
      <c r="D40" s="27"/>
      <c r="E40" s="27">
        <f>E37+E38+E36+E39</f>
        <v>4453.95</v>
      </c>
    </row>
    <row r="41" spans="1:5" ht="12.75">
      <c r="A41" s="15"/>
      <c r="B41" s="15"/>
      <c r="C41" s="15"/>
      <c r="D41" s="15"/>
      <c r="E41" s="15"/>
    </row>
    <row r="42" spans="1:5" ht="12.75">
      <c r="A42" s="35"/>
      <c r="B42" s="35"/>
      <c r="C42" s="35"/>
      <c r="D42" s="35"/>
      <c r="E42" s="35"/>
    </row>
    <row r="43" spans="1:5" ht="12.75">
      <c r="A43" s="36"/>
      <c r="B43" s="36" t="s">
        <v>70</v>
      </c>
      <c r="C43" s="36"/>
      <c r="D43" s="36"/>
      <c r="E43" s="36">
        <f>E6+E12+E19+E25+E32+E40</f>
        <v>222912.88</v>
      </c>
    </row>
    <row r="44" spans="1:5" ht="12.75">
      <c r="A44" s="35"/>
      <c r="B44" s="35"/>
      <c r="C44" s="35"/>
      <c r="D44" s="35"/>
      <c r="E44" s="35"/>
    </row>
    <row r="45" spans="1:5" ht="12.75">
      <c r="A45" s="35"/>
      <c r="B45" s="35"/>
      <c r="C45" s="35"/>
      <c r="D45" s="35"/>
      <c r="E45" s="35"/>
    </row>
    <row r="46" spans="1:5" ht="12.75">
      <c r="A46" s="35"/>
      <c r="B46" s="35"/>
      <c r="C46" s="35"/>
      <c r="D46" s="35"/>
      <c r="E46" s="35"/>
    </row>
    <row r="47" spans="1:5" ht="12.75">
      <c r="A47" s="35"/>
      <c r="B47" s="35"/>
      <c r="C47" s="35"/>
      <c r="D47" s="35"/>
      <c r="E47" s="35"/>
    </row>
    <row r="48" spans="1:5" ht="12.75">
      <c r="A48" s="35"/>
      <c r="B48" s="35"/>
      <c r="C48" s="35"/>
      <c r="D48" s="35"/>
      <c r="E48" s="35"/>
    </row>
    <row r="49" spans="1:5" ht="12.75">
      <c r="A49" s="35"/>
      <c r="B49" s="35"/>
      <c r="C49" s="35"/>
      <c r="D49" s="35"/>
      <c r="E49" s="35"/>
    </row>
    <row r="50" spans="1:5" ht="12.75">
      <c r="A50" s="35"/>
      <c r="B50" s="35"/>
      <c r="C50" s="35"/>
      <c r="D50" s="35"/>
      <c r="E50" s="35"/>
    </row>
    <row r="51" spans="1:5" ht="12.75">
      <c r="A51" s="37"/>
      <c r="B51" s="37"/>
      <c r="C51" s="37"/>
      <c r="D51" s="37"/>
      <c r="E51" s="37"/>
    </row>
  </sheetData>
  <sheetProtection selectLockedCells="1" selectUnlockedCells="1"/>
  <mergeCells count="6">
    <mergeCell ref="A1:E1"/>
    <mergeCell ref="A8:E8"/>
    <mergeCell ref="A14:E14"/>
    <mergeCell ref="A21:E21"/>
    <mergeCell ref="A27:E27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97"/>
  <sheetViews>
    <sheetView zoomScale="80" zoomScaleNormal="80" workbookViewId="0" topLeftCell="A76">
      <selection activeCell="E93" sqref="E93"/>
    </sheetView>
  </sheetViews>
  <sheetFormatPr defaultColWidth="12.57421875" defaultRowHeight="12.75"/>
  <cols>
    <col min="1" max="1" width="10.00390625" style="0" customWidth="1"/>
    <col min="2" max="2" width="49.28125" style="0" customWidth="1"/>
    <col min="3" max="3" width="28.421875" style="0" customWidth="1"/>
    <col min="4" max="4" width="38.28125" style="0" customWidth="1"/>
    <col min="5" max="5" width="18.421875" style="0" customWidth="1"/>
    <col min="6" max="16384" width="11.57421875" style="0" customWidth="1"/>
  </cols>
  <sheetData>
    <row r="2" spans="1:5" ht="12.75">
      <c r="A2" s="38" t="s">
        <v>71</v>
      </c>
      <c r="B2" s="38"/>
      <c r="C2" s="38"/>
      <c r="D2" s="38"/>
      <c r="E2" s="38"/>
    </row>
    <row r="3" spans="1:5" ht="12.75">
      <c r="A3" s="23" t="s">
        <v>1</v>
      </c>
      <c r="B3" s="24" t="s">
        <v>43</v>
      </c>
      <c r="C3" s="24" t="s">
        <v>2</v>
      </c>
      <c r="D3" s="24" t="s">
        <v>44</v>
      </c>
      <c r="E3" s="24" t="s">
        <v>45</v>
      </c>
    </row>
    <row r="4" spans="1:5" ht="12.75">
      <c r="A4" s="25">
        <v>1</v>
      </c>
      <c r="B4" s="25" t="s">
        <v>72</v>
      </c>
      <c r="C4" s="25" t="s">
        <v>47</v>
      </c>
      <c r="D4" s="25"/>
      <c r="E4" s="25">
        <v>1347.96</v>
      </c>
    </row>
    <row r="5" spans="1:5" ht="12.75">
      <c r="A5" s="25">
        <v>2</v>
      </c>
      <c r="B5" s="26" t="s">
        <v>73</v>
      </c>
      <c r="C5" s="26" t="s">
        <v>47</v>
      </c>
      <c r="D5" s="26"/>
      <c r="E5" s="26">
        <v>1562.21</v>
      </c>
    </row>
    <row r="6" spans="1:5" ht="12.75">
      <c r="A6" s="25">
        <v>3</v>
      </c>
      <c r="B6" s="32"/>
      <c r="C6" s="26"/>
      <c r="D6" s="26"/>
      <c r="E6" s="26"/>
    </row>
    <row r="7" spans="1:5" ht="12.75">
      <c r="A7" s="25">
        <v>4</v>
      </c>
      <c r="B7" s="25"/>
      <c r="C7" s="25"/>
      <c r="D7" s="25"/>
      <c r="E7" s="25"/>
    </row>
    <row r="8" spans="1:5" ht="12.75">
      <c r="A8" s="27"/>
      <c r="B8" s="27" t="s">
        <v>49</v>
      </c>
      <c r="C8" s="27"/>
      <c r="D8" s="27"/>
      <c r="E8" s="27">
        <f>E5+E6+E4+E7</f>
        <v>2910.17</v>
      </c>
    </row>
    <row r="9" spans="1:5" ht="12.75">
      <c r="A9" s="29"/>
      <c r="B9" s="29"/>
      <c r="C9" s="29"/>
      <c r="D9" s="29"/>
      <c r="E9" s="29"/>
    </row>
    <row r="10" spans="1:5" ht="12.75">
      <c r="A10" s="33" t="s">
        <v>42</v>
      </c>
      <c r="B10" s="33"/>
      <c r="C10" s="33"/>
      <c r="D10" s="33"/>
      <c r="E10" s="33"/>
    </row>
    <row r="11" spans="1:5" ht="12.75">
      <c r="A11" s="23" t="s">
        <v>1</v>
      </c>
      <c r="B11" s="24" t="s">
        <v>43</v>
      </c>
      <c r="C11" s="24" t="s">
        <v>2</v>
      </c>
      <c r="D11" s="24" t="s">
        <v>44</v>
      </c>
      <c r="E11" s="24" t="s">
        <v>45</v>
      </c>
    </row>
    <row r="12" spans="1:5" ht="12.75">
      <c r="A12" s="25">
        <v>1</v>
      </c>
      <c r="B12" s="25" t="s">
        <v>72</v>
      </c>
      <c r="C12" s="25" t="s">
        <v>47</v>
      </c>
      <c r="D12" s="25"/>
      <c r="E12" s="25">
        <v>1347.96</v>
      </c>
    </row>
    <row r="13" spans="1:5" ht="12.75">
      <c r="A13" s="25">
        <v>2</v>
      </c>
      <c r="B13" s="32"/>
      <c r="C13" s="26"/>
      <c r="D13" s="32"/>
      <c r="E13" s="26"/>
    </row>
    <row r="14" spans="1:5" ht="12.75">
      <c r="A14" s="25">
        <v>3</v>
      </c>
      <c r="B14" s="25"/>
      <c r="C14" s="25"/>
      <c r="D14" s="25"/>
      <c r="E14" s="25"/>
    </row>
    <row r="15" spans="1:5" ht="12.75">
      <c r="A15" s="27"/>
      <c r="B15" s="27" t="s">
        <v>49</v>
      </c>
      <c r="C15" s="27"/>
      <c r="D15" s="27"/>
      <c r="E15" s="27">
        <f>E13+E12+E14</f>
        <v>1347.96</v>
      </c>
    </row>
    <row r="16" spans="1:5" ht="12.75">
      <c r="A16" s="29"/>
      <c r="B16" s="29"/>
      <c r="C16" s="29"/>
      <c r="D16" s="29"/>
      <c r="E16" s="29"/>
    </row>
    <row r="17" spans="1:5" ht="12.75">
      <c r="A17" s="33" t="s">
        <v>50</v>
      </c>
      <c r="B17" s="33"/>
      <c r="C17" s="33"/>
      <c r="D17" s="33"/>
      <c r="E17" s="33"/>
    </row>
    <row r="18" spans="1:5" ht="12.75">
      <c r="A18" s="23" t="s">
        <v>1</v>
      </c>
      <c r="B18" s="24" t="s">
        <v>43</v>
      </c>
      <c r="C18" s="24" t="s">
        <v>2</v>
      </c>
      <c r="D18" s="24" t="s">
        <v>44</v>
      </c>
      <c r="E18" s="24" t="s">
        <v>45</v>
      </c>
    </row>
    <row r="19" spans="1:5" ht="12.75">
      <c r="A19" s="25">
        <v>1</v>
      </c>
      <c r="B19" s="25" t="s">
        <v>72</v>
      </c>
      <c r="C19" s="25" t="s">
        <v>47</v>
      </c>
      <c r="D19" s="25"/>
      <c r="E19" s="25">
        <v>1347.96</v>
      </c>
    </row>
    <row r="20" spans="1:5" ht="12.75">
      <c r="A20" s="25">
        <v>2</v>
      </c>
      <c r="B20" s="26"/>
      <c r="C20" s="26"/>
      <c r="D20" s="26"/>
      <c r="E20" s="26"/>
    </row>
    <row r="21" spans="1:5" ht="12.75">
      <c r="A21" s="25">
        <v>3</v>
      </c>
      <c r="B21" s="32"/>
      <c r="C21" s="26"/>
      <c r="D21" s="26"/>
      <c r="E21" s="26"/>
    </row>
    <row r="22" spans="1:5" ht="12.75">
      <c r="A22" s="27"/>
      <c r="B22" s="27" t="s">
        <v>49</v>
      </c>
      <c r="C22" s="27"/>
      <c r="D22" s="27"/>
      <c r="E22" s="27">
        <f>E19+E20+E21</f>
        <v>1347.96</v>
      </c>
    </row>
    <row r="23" spans="1:5" ht="12.75">
      <c r="A23" s="29"/>
      <c r="B23" s="29"/>
      <c r="C23" s="29"/>
      <c r="D23" s="29"/>
      <c r="E23" s="29"/>
    </row>
    <row r="24" spans="1:5" ht="12.75">
      <c r="A24" s="33" t="s">
        <v>54</v>
      </c>
      <c r="B24" s="33"/>
      <c r="C24" s="33"/>
      <c r="D24" s="33"/>
      <c r="E24" s="33"/>
    </row>
    <row r="25" spans="1:5" ht="12.75">
      <c r="A25" s="23" t="s">
        <v>1</v>
      </c>
      <c r="B25" s="24" t="s">
        <v>43</v>
      </c>
      <c r="C25" s="24" t="s">
        <v>2</v>
      </c>
      <c r="D25" s="24" t="s">
        <v>44</v>
      </c>
      <c r="E25" s="24" t="s">
        <v>45</v>
      </c>
    </row>
    <row r="26" spans="1:5" ht="12.75">
      <c r="A26" s="25">
        <v>1</v>
      </c>
      <c r="B26" s="25" t="s">
        <v>72</v>
      </c>
      <c r="C26" s="25" t="s">
        <v>47</v>
      </c>
      <c r="D26" s="25"/>
      <c r="E26" s="25">
        <v>1347.96</v>
      </c>
    </row>
    <row r="27" spans="1:5" ht="12.75">
      <c r="A27" s="25">
        <v>2</v>
      </c>
      <c r="B27" s="32" t="s">
        <v>74</v>
      </c>
      <c r="C27" s="26" t="s">
        <v>47</v>
      </c>
      <c r="D27" s="26"/>
      <c r="E27" s="26">
        <v>1442</v>
      </c>
    </row>
    <row r="28" spans="1:5" ht="12.75">
      <c r="A28" s="25">
        <v>3</v>
      </c>
      <c r="B28" s="26" t="s">
        <v>75</v>
      </c>
      <c r="C28" s="26" t="s">
        <v>47</v>
      </c>
      <c r="D28" s="26"/>
      <c r="E28" s="26">
        <v>6817.72</v>
      </c>
    </row>
    <row r="29" spans="1:5" ht="12.75">
      <c r="A29" s="27"/>
      <c r="B29" s="27" t="s">
        <v>49</v>
      </c>
      <c r="C29" s="27"/>
      <c r="D29" s="27"/>
      <c r="E29" s="27">
        <f>E27+E26+E28</f>
        <v>9607.68</v>
      </c>
    </row>
    <row r="30" spans="1:5" ht="12.75">
      <c r="A30" s="29"/>
      <c r="B30" s="29"/>
      <c r="C30" s="29"/>
      <c r="D30" s="29"/>
      <c r="E30" s="29"/>
    </row>
    <row r="31" spans="1:5" ht="12.75">
      <c r="A31" s="33" t="s">
        <v>76</v>
      </c>
      <c r="B31" s="33"/>
      <c r="C31" s="33"/>
      <c r="D31" s="33"/>
      <c r="E31" s="33"/>
    </row>
    <row r="32" spans="1:5" ht="12.75">
      <c r="A32" s="23" t="s">
        <v>1</v>
      </c>
      <c r="B32" s="24" t="s">
        <v>43</v>
      </c>
      <c r="C32" s="24" t="s">
        <v>2</v>
      </c>
      <c r="D32" s="24" t="s">
        <v>44</v>
      </c>
      <c r="E32" s="24" t="s">
        <v>45</v>
      </c>
    </row>
    <row r="33" spans="1:5" ht="12.75">
      <c r="A33" s="39">
        <v>1</v>
      </c>
      <c r="B33" s="25" t="s">
        <v>72</v>
      </c>
      <c r="C33" s="25" t="s">
        <v>47</v>
      </c>
      <c r="D33" s="25"/>
      <c r="E33" s="25">
        <v>1347.96</v>
      </c>
    </row>
    <row r="34" spans="1:5" ht="12.75">
      <c r="A34" s="39">
        <v>2</v>
      </c>
      <c r="B34" s="32" t="s">
        <v>77</v>
      </c>
      <c r="C34" s="26" t="s">
        <v>47</v>
      </c>
      <c r="D34" s="26"/>
      <c r="E34" s="26">
        <v>2772.13</v>
      </c>
    </row>
    <row r="35" spans="1:5" ht="12.75">
      <c r="A35" s="39">
        <v>3</v>
      </c>
      <c r="B35" s="32" t="s">
        <v>78</v>
      </c>
      <c r="C35" s="26" t="s">
        <v>47</v>
      </c>
      <c r="D35" s="26"/>
      <c r="E35" s="26">
        <v>6115.74</v>
      </c>
    </row>
    <row r="36" spans="1:5" ht="12.75">
      <c r="A36" s="27"/>
      <c r="B36" s="27" t="s">
        <v>49</v>
      </c>
      <c r="C36" s="27"/>
      <c r="D36" s="27"/>
      <c r="E36" s="27">
        <f>E33+E34+E35</f>
        <v>10235.83</v>
      </c>
    </row>
    <row r="37" spans="1:5" ht="12.75">
      <c r="A37" s="29"/>
      <c r="B37" s="29"/>
      <c r="C37" s="29"/>
      <c r="D37" s="29"/>
      <c r="E37" s="29"/>
    </row>
    <row r="38" spans="1:5" ht="12.75">
      <c r="A38" s="33" t="s">
        <v>79</v>
      </c>
      <c r="B38" s="33"/>
      <c r="C38" s="33"/>
      <c r="D38" s="33"/>
      <c r="E38" s="33"/>
    </row>
    <row r="39" spans="1:5" ht="12.75">
      <c r="A39" s="23" t="s">
        <v>1</v>
      </c>
      <c r="B39" s="24" t="s">
        <v>43</v>
      </c>
      <c r="C39" s="24" t="s">
        <v>2</v>
      </c>
      <c r="D39" s="24" t="s">
        <v>44</v>
      </c>
      <c r="E39" s="24" t="s">
        <v>45</v>
      </c>
    </row>
    <row r="40" spans="1:5" ht="12.75">
      <c r="A40" s="25">
        <v>1</v>
      </c>
      <c r="B40" s="25" t="s">
        <v>72</v>
      </c>
      <c r="C40" s="25" t="s">
        <v>47</v>
      </c>
      <c r="D40" s="25"/>
      <c r="E40" s="25">
        <v>1347.96</v>
      </c>
    </row>
    <row r="41" spans="1:5" ht="12.75">
      <c r="A41" s="25">
        <v>2</v>
      </c>
      <c r="B41" s="25"/>
      <c r="C41" s="25"/>
      <c r="D41" s="25"/>
      <c r="E41" s="25"/>
    </row>
    <row r="42" spans="1:5" ht="12.75">
      <c r="A42" s="27"/>
      <c r="B42" s="27" t="s">
        <v>49</v>
      </c>
      <c r="C42" s="27"/>
      <c r="D42" s="27"/>
      <c r="E42" s="27">
        <f>E40+E41</f>
        <v>1347.96</v>
      </c>
    </row>
    <row r="43" spans="1:5" ht="12.75">
      <c r="A43" s="15"/>
      <c r="B43" s="15"/>
      <c r="C43" s="15"/>
      <c r="D43" s="15"/>
      <c r="E43" s="15"/>
    </row>
    <row r="44" spans="1:5" ht="12.75">
      <c r="A44" s="33" t="s">
        <v>80</v>
      </c>
      <c r="B44" s="33"/>
      <c r="C44" s="33"/>
      <c r="D44" s="33"/>
      <c r="E44" s="33"/>
    </row>
    <row r="45" spans="1:5" ht="12.75">
      <c r="A45" s="23" t="s">
        <v>1</v>
      </c>
      <c r="B45" s="34" t="s">
        <v>43</v>
      </c>
      <c r="C45" s="34" t="s">
        <v>2</v>
      </c>
      <c r="D45" s="34" t="s">
        <v>44</v>
      </c>
      <c r="E45" s="34" t="s">
        <v>45</v>
      </c>
    </row>
    <row r="46" spans="1:5" ht="12.75">
      <c r="A46" s="25">
        <v>1</v>
      </c>
      <c r="B46" s="25" t="s">
        <v>72</v>
      </c>
      <c r="C46" s="25" t="s">
        <v>47</v>
      </c>
      <c r="D46" s="25"/>
      <c r="E46" s="25">
        <v>1347.96</v>
      </c>
    </row>
    <row r="47" spans="1:5" ht="12.75">
      <c r="A47" s="25">
        <v>2</v>
      </c>
      <c r="B47" s="32"/>
      <c r="C47" s="26"/>
      <c r="D47" s="26"/>
      <c r="E47" s="26"/>
    </row>
    <row r="48" spans="1:5" ht="12.75">
      <c r="A48" s="25">
        <v>3</v>
      </c>
      <c r="B48" s="32"/>
      <c r="C48" s="26"/>
      <c r="D48" s="26"/>
      <c r="E48" s="26"/>
    </row>
    <row r="49" spans="1:5" ht="12.75">
      <c r="A49" s="25">
        <v>4</v>
      </c>
      <c r="B49" s="32"/>
      <c r="C49" s="32"/>
      <c r="D49" s="26"/>
      <c r="E49" s="26"/>
    </row>
    <row r="50" spans="1:5" ht="12.75">
      <c r="A50" s="40"/>
      <c r="B50" s="41" t="s">
        <v>49</v>
      </c>
      <c r="C50" s="41"/>
      <c r="D50" s="42"/>
      <c r="E50" s="42">
        <f>E47+E48+E49+E46</f>
        <v>1347.96</v>
      </c>
    </row>
    <row r="51" spans="1:5" ht="12.75">
      <c r="A51" s="43"/>
      <c r="B51" s="32"/>
      <c r="C51" s="32"/>
      <c r="D51" s="26"/>
      <c r="E51" s="26"/>
    </row>
    <row r="52" spans="1:5" ht="12.75">
      <c r="A52" s="33" t="s">
        <v>60</v>
      </c>
      <c r="B52" s="33"/>
      <c r="C52" s="33"/>
      <c r="D52" s="33"/>
      <c r="E52" s="33"/>
    </row>
    <row r="53" spans="1:5" ht="12.75">
      <c r="A53" s="23" t="s">
        <v>1</v>
      </c>
      <c r="B53" s="34" t="s">
        <v>43</v>
      </c>
      <c r="C53" s="34" t="s">
        <v>2</v>
      </c>
      <c r="D53" s="34" t="s">
        <v>44</v>
      </c>
      <c r="E53" s="34" t="s">
        <v>45</v>
      </c>
    </row>
    <row r="54" spans="1:5" ht="14.25" customHeight="1">
      <c r="A54" s="25">
        <v>1</v>
      </c>
      <c r="B54" s="25" t="s">
        <v>72</v>
      </c>
      <c r="C54" s="25" t="s">
        <v>47</v>
      </c>
      <c r="D54" s="25"/>
      <c r="E54" s="25">
        <v>1347.96</v>
      </c>
    </row>
    <row r="55" spans="1:5" ht="12.75">
      <c r="A55" s="25">
        <v>2</v>
      </c>
      <c r="B55" s="32" t="s">
        <v>81</v>
      </c>
      <c r="C55" s="26" t="s">
        <v>47</v>
      </c>
      <c r="D55" s="26"/>
      <c r="E55" s="26">
        <v>2140</v>
      </c>
    </row>
    <row r="56" spans="1:5" ht="12.75">
      <c r="A56" s="25">
        <v>3</v>
      </c>
      <c r="B56" s="25" t="s">
        <v>82</v>
      </c>
      <c r="C56" s="26" t="s">
        <v>47</v>
      </c>
      <c r="D56" s="25"/>
      <c r="E56" s="25">
        <v>4870.56</v>
      </c>
    </row>
    <row r="57" spans="1:5" ht="12.75">
      <c r="A57" s="25">
        <v>4</v>
      </c>
      <c r="B57" s="32" t="s">
        <v>83</v>
      </c>
      <c r="C57" s="26" t="s">
        <v>47</v>
      </c>
      <c r="D57" s="26"/>
      <c r="E57" s="26">
        <v>33468.94</v>
      </c>
    </row>
    <row r="58" spans="1:5" ht="12.75">
      <c r="A58" s="25">
        <v>5</v>
      </c>
      <c r="B58" s="32" t="s">
        <v>84</v>
      </c>
      <c r="C58" s="32" t="s">
        <v>47</v>
      </c>
      <c r="D58" s="26"/>
      <c r="E58" s="26">
        <v>2332.9</v>
      </c>
    </row>
    <row r="59" spans="1:5" ht="12.75">
      <c r="A59" s="40"/>
      <c r="B59" s="41" t="s">
        <v>49</v>
      </c>
      <c r="C59" s="41"/>
      <c r="D59" s="42"/>
      <c r="E59" s="42">
        <f>E55+E56+E58+E57+E54</f>
        <v>44160.36</v>
      </c>
    </row>
    <row r="60" spans="1:5" ht="12.75">
      <c r="A60" s="43"/>
      <c r="B60" s="32"/>
      <c r="C60" s="32"/>
      <c r="D60" s="26"/>
      <c r="E60" s="26"/>
    </row>
    <row r="61" spans="1:5" ht="12.75">
      <c r="A61" s="33" t="s">
        <v>85</v>
      </c>
      <c r="B61" s="33"/>
      <c r="C61" s="33"/>
      <c r="D61" s="33"/>
      <c r="E61" s="33"/>
    </row>
    <row r="62" spans="1:5" ht="12.75">
      <c r="A62" s="23" t="s">
        <v>1</v>
      </c>
      <c r="B62" s="34" t="s">
        <v>43</v>
      </c>
      <c r="C62" s="34" t="s">
        <v>2</v>
      </c>
      <c r="D62" s="34" t="s">
        <v>44</v>
      </c>
      <c r="E62" s="34" t="s">
        <v>45</v>
      </c>
    </row>
    <row r="63" spans="1:5" ht="12.75">
      <c r="A63" s="25">
        <v>1</v>
      </c>
      <c r="B63" s="25" t="s">
        <v>72</v>
      </c>
      <c r="C63" s="25" t="s">
        <v>47</v>
      </c>
      <c r="D63" s="25"/>
      <c r="E63" s="25">
        <v>1347.96</v>
      </c>
    </row>
    <row r="64" spans="1:5" ht="12.75">
      <c r="A64" s="25">
        <v>2</v>
      </c>
      <c r="B64" s="32" t="s">
        <v>86</v>
      </c>
      <c r="C64" s="26" t="s">
        <v>47</v>
      </c>
      <c r="D64" s="44"/>
      <c r="E64" s="26">
        <v>11771.46</v>
      </c>
    </row>
    <row r="65" spans="1:5" ht="12.75">
      <c r="A65" s="25">
        <v>3</v>
      </c>
      <c r="B65" s="25"/>
      <c r="C65" s="26"/>
      <c r="D65" s="25"/>
      <c r="E65" s="25"/>
    </row>
    <row r="66" spans="1:5" ht="12.75">
      <c r="A66" s="25">
        <v>4</v>
      </c>
      <c r="B66" s="32"/>
      <c r="C66" s="26"/>
      <c r="D66" s="26"/>
      <c r="E66" s="26"/>
    </row>
    <row r="67" spans="1:5" ht="12.75">
      <c r="A67" s="25">
        <v>5</v>
      </c>
      <c r="B67" s="32"/>
      <c r="C67" s="32"/>
      <c r="D67" s="26"/>
      <c r="E67" s="26"/>
    </row>
    <row r="68" spans="1:5" ht="12.75">
      <c r="A68" s="40"/>
      <c r="B68" s="41" t="s">
        <v>49</v>
      </c>
      <c r="C68" s="41"/>
      <c r="D68" s="42"/>
      <c r="E68" s="42">
        <f>E64+E65+E67+E66+E63</f>
        <v>13119.419999999998</v>
      </c>
    </row>
    <row r="69" spans="1:5" ht="12.75">
      <c r="A69" s="33" t="s">
        <v>87</v>
      </c>
      <c r="B69" s="33"/>
      <c r="C69" s="33"/>
      <c r="D69" s="33"/>
      <c r="E69" s="33"/>
    </row>
    <row r="70" spans="1:5" ht="12.75">
      <c r="A70" s="23" t="s">
        <v>1</v>
      </c>
      <c r="B70" s="34" t="s">
        <v>43</v>
      </c>
      <c r="C70" s="34" t="s">
        <v>2</v>
      </c>
      <c r="D70" s="34" t="s">
        <v>44</v>
      </c>
      <c r="E70" s="34" t="s">
        <v>45</v>
      </c>
    </row>
    <row r="71" spans="1:5" ht="12.75">
      <c r="A71" s="25">
        <v>1</v>
      </c>
      <c r="B71" s="25" t="s">
        <v>72</v>
      </c>
      <c r="C71" s="25" t="s">
        <v>47</v>
      </c>
      <c r="D71" s="25"/>
      <c r="E71" s="25">
        <v>1347.96</v>
      </c>
    </row>
    <row r="72" spans="1:5" ht="12.75">
      <c r="A72" s="25">
        <v>2</v>
      </c>
      <c r="B72" s="32"/>
      <c r="C72" s="26"/>
      <c r="D72" s="26"/>
      <c r="E72" s="26"/>
    </row>
    <row r="73" spans="1:5" ht="12.75">
      <c r="A73" s="25">
        <v>3</v>
      </c>
      <c r="B73" s="32"/>
      <c r="C73" s="26"/>
      <c r="D73" s="26"/>
      <c r="E73" s="26"/>
    </row>
    <row r="74" spans="1:5" ht="12.75">
      <c r="A74" s="25">
        <v>4</v>
      </c>
      <c r="B74" s="32"/>
      <c r="C74" s="26"/>
      <c r="D74" s="26"/>
      <c r="E74" s="26"/>
    </row>
    <row r="75" spans="1:5" ht="12.75">
      <c r="A75" s="25">
        <v>5</v>
      </c>
      <c r="B75" s="32"/>
      <c r="C75" s="32"/>
      <c r="D75" s="26"/>
      <c r="E75" s="26"/>
    </row>
    <row r="76" spans="1:5" ht="12.75">
      <c r="A76" s="40"/>
      <c r="B76" s="41" t="s">
        <v>49</v>
      </c>
      <c r="C76" s="41"/>
      <c r="D76" s="42"/>
      <c r="E76" s="42">
        <f>E72+E73+E75+E74+E71</f>
        <v>1347.96</v>
      </c>
    </row>
    <row r="77" spans="1:5" ht="12.75">
      <c r="A77" s="33" t="s">
        <v>63</v>
      </c>
      <c r="B77" s="33"/>
      <c r="C77" s="33"/>
      <c r="D77" s="33"/>
      <c r="E77" s="33"/>
    </row>
    <row r="78" spans="1:5" ht="12.75">
      <c r="A78" s="23" t="s">
        <v>1</v>
      </c>
      <c r="B78" s="34" t="s">
        <v>43</v>
      </c>
      <c r="C78" s="34" t="s">
        <v>2</v>
      </c>
      <c r="D78" s="34" t="s">
        <v>44</v>
      </c>
      <c r="E78" s="34" t="s">
        <v>45</v>
      </c>
    </row>
    <row r="79" spans="1:5" ht="12.75">
      <c r="A79" s="25">
        <v>1</v>
      </c>
      <c r="B79" s="25" t="s">
        <v>72</v>
      </c>
      <c r="C79" s="25" t="s">
        <v>47</v>
      </c>
      <c r="D79" s="25"/>
      <c r="E79" s="25">
        <v>1347.96</v>
      </c>
    </row>
    <row r="80" spans="1:5" ht="12.75">
      <c r="A80" s="25">
        <v>2</v>
      </c>
      <c r="B80" s="32" t="s">
        <v>88</v>
      </c>
      <c r="C80" s="26" t="s">
        <v>47</v>
      </c>
      <c r="D80" s="26" t="s">
        <v>89</v>
      </c>
      <c r="E80" s="26">
        <v>4032.4</v>
      </c>
    </row>
    <row r="81" spans="1:5" ht="12.75">
      <c r="A81" s="25">
        <v>3</v>
      </c>
      <c r="B81" s="32"/>
      <c r="C81" s="26"/>
      <c r="D81" s="26"/>
      <c r="E81" s="26"/>
    </row>
    <row r="82" spans="1:5" ht="12.75">
      <c r="A82" s="25">
        <v>4</v>
      </c>
      <c r="B82" s="32"/>
      <c r="C82" s="26"/>
      <c r="D82" s="26"/>
      <c r="E82" s="26"/>
    </row>
    <row r="83" spans="1:5" ht="12.75">
      <c r="A83" s="25">
        <v>5</v>
      </c>
      <c r="B83" s="32"/>
      <c r="C83" s="32"/>
      <c r="D83" s="26"/>
      <c r="E83" s="26"/>
    </row>
    <row r="84" spans="1:5" ht="12.75">
      <c r="A84" s="40"/>
      <c r="B84" s="41" t="s">
        <v>49</v>
      </c>
      <c r="C84" s="41"/>
      <c r="D84" s="42"/>
      <c r="E84" s="42">
        <f>E80+E81+E83+E82+E79</f>
        <v>5380.360000000001</v>
      </c>
    </row>
    <row r="85" spans="1:5" ht="12.75">
      <c r="A85" s="33" t="s">
        <v>67</v>
      </c>
      <c r="B85" s="33"/>
      <c r="C85" s="33"/>
      <c r="D85" s="33"/>
      <c r="E85" s="33"/>
    </row>
    <row r="86" spans="1:5" ht="12.75">
      <c r="A86" s="23" t="s">
        <v>1</v>
      </c>
      <c r="B86" s="34" t="s">
        <v>43</v>
      </c>
      <c r="C86" s="34" t="s">
        <v>2</v>
      </c>
      <c r="D86" s="34" t="s">
        <v>44</v>
      </c>
      <c r="E86" s="34" t="s">
        <v>45</v>
      </c>
    </row>
    <row r="87" spans="1:5" ht="12.75">
      <c r="A87" s="25">
        <v>1</v>
      </c>
      <c r="B87" s="25" t="s">
        <v>72</v>
      </c>
      <c r="C87" s="25" t="s">
        <v>47</v>
      </c>
      <c r="D87" s="25"/>
      <c r="E87" s="25">
        <v>1347.96</v>
      </c>
    </row>
    <row r="88" spans="1:5" ht="12.75">
      <c r="A88" s="25">
        <v>2</v>
      </c>
      <c r="B88" s="32" t="s">
        <v>90</v>
      </c>
      <c r="C88" s="26" t="s">
        <v>47</v>
      </c>
      <c r="D88" s="32"/>
      <c r="E88" s="26">
        <v>168.495</v>
      </c>
    </row>
    <row r="89" spans="1:5" ht="12.75">
      <c r="A89" s="25">
        <v>3</v>
      </c>
      <c r="B89" s="32" t="s">
        <v>88</v>
      </c>
      <c r="C89" s="26" t="s">
        <v>47</v>
      </c>
      <c r="D89" s="26" t="s">
        <v>91</v>
      </c>
      <c r="E89" s="26">
        <v>5255.97</v>
      </c>
    </row>
    <row r="90" spans="1:5" ht="12.75">
      <c r="A90" s="25">
        <v>4</v>
      </c>
      <c r="B90" s="32"/>
      <c r="C90" s="26"/>
      <c r="D90" s="26"/>
      <c r="E90" s="26"/>
    </row>
    <row r="91" spans="1:5" ht="12.75">
      <c r="A91" s="25">
        <v>5</v>
      </c>
      <c r="B91" s="32"/>
      <c r="C91" s="32"/>
      <c r="D91" s="26"/>
      <c r="E91" s="26"/>
    </row>
    <row r="92" spans="1:5" ht="12.75">
      <c r="A92" s="40"/>
      <c r="B92" s="41" t="s">
        <v>49</v>
      </c>
      <c r="C92" s="41"/>
      <c r="D92" s="42"/>
      <c r="E92" s="42">
        <f>E88+E89+E91+E90+E87</f>
        <v>6772.425</v>
      </c>
    </row>
    <row r="93" spans="1:5" ht="12.75">
      <c r="A93" s="36"/>
      <c r="B93" s="36" t="s">
        <v>70</v>
      </c>
      <c r="C93" s="36"/>
      <c r="D93" s="36"/>
      <c r="E93" s="36">
        <f>E8+E15+E22+E29+E36+E42+E50+E59+E68+E76+E84+E92</f>
        <v>98926.04500000001</v>
      </c>
    </row>
    <row r="94" spans="1:5" ht="12.75">
      <c r="A94" s="45"/>
      <c r="B94" s="46"/>
      <c r="C94" s="46"/>
      <c r="D94" s="47"/>
      <c r="E94" s="47"/>
    </row>
    <row r="95" spans="1:5" ht="12.75">
      <c r="A95" s="45"/>
      <c r="B95" s="46"/>
      <c r="C95" s="46"/>
      <c r="D95" s="47"/>
      <c r="E95" s="47"/>
    </row>
    <row r="96" spans="1:5" ht="12.75">
      <c r="A96" s="45"/>
      <c r="B96" s="46"/>
      <c r="C96" s="46"/>
      <c r="D96" s="47"/>
      <c r="E96" s="47"/>
    </row>
    <row r="97" spans="1:5" ht="12.75">
      <c r="A97" s="35"/>
      <c r="B97" s="35"/>
      <c r="C97" s="35"/>
      <c r="D97" s="35"/>
      <c r="E97" s="35"/>
    </row>
  </sheetData>
  <sheetProtection selectLockedCells="1" selectUnlockedCells="1"/>
  <mergeCells count="12">
    <mergeCell ref="A2:E2"/>
    <mergeCell ref="A10:E10"/>
    <mergeCell ref="A17:E17"/>
    <mergeCell ref="A24:E24"/>
    <mergeCell ref="A31:E31"/>
    <mergeCell ref="A38:E38"/>
    <mergeCell ref="A44:E44"/>
    <mergeCell ref="A52:E52"/>
    <mergeCell ref="A61:E61"/>
    <mergeCell ref="A69:E69"/>
    <mergeCell ref="A77:E77"/>
    <mergeCell ref="A85:E8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2015-12-10T07:00:06Z</cp:lastPrinted>
  <dcterms:modified xsi:type="dcterms:W3CDTF">2016-03-09T10:02:24Z</dcterms:modified>
  <cp:category/>
  <cp:version/>
  <cp:contentType/>
  <cp:contentStatus/>
  <cp:revision>162</cp:revision>
</cp:coreProperties>
</file>