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<sst xmlns="http://schemas.openxmlformats.org/spreadsheetml/2006/main" count="139" uniqueCount="63">
  <si>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</si>
  <si>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</si>
  <si>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</si>
  <si>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</si>
  <si>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</si>
  <si>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</si>
  <si>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</si>
  <si>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</si>
  <si>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</si>
  <si>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</si>
  <si>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</si>
  <si>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</si>
  <si>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</si>
  <si>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</si>
  <si>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 xml:space="preserve">Инструментальная </t>
  </si>
  <si>
    <t>11Г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</si>
  <si>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</si>
  <si>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</si>
  <si>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</si>
  <si>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</si>
  <si>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</si>
  <si>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</si>
  <si>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</si>
  <si>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</si>
  <si>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</si>
  <si>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</si>
  <si>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</si>
  <si>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</si>
  <si>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</si>
  <si>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</si>
  <si>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</si>
  <si>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</si>
  <si>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</si>
  <si>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</si>
  <si>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</si>
  <si>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Лифт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</si>
  <si>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</si>
  <si>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</si>
  <si>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</si>
  <si>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</si>
  <si>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</si>
  <si>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</si>
  <si>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Вид работ</t>
  </si>
  <si>
    <t>Место проведения работ</t>
  </si>
  <si>
    <t>Сумма</t>
  </si>
  <si>
    <t>ИТОГО</t>
  </si>
  <si>
    <t>ВСЕГО</t>
  </si>
  <si>
    <t>Май 2015 г.</t>
  </si>
  <si>
    <t>Т/о общедомовых приборов учета электроэнергии</t>
  </si>
  <si>
    <t>Инструментальная 11 Г</t>
  </si>
  <si>
    <t>Июнь 2015 г.</t>
  </si>
  <si>
    <t>Июль 2015 г.</t>
  </si>
  <si>
    <t>Август 2015 г.</t>
  </si>
  <si>
    <t>Установка замков</t>
  </si>
  <si>
    <t>выход на кровлю и тех.этаж</t>
  </si>
  <si>
    <t>Смена трубопровода ЦК ф 50 мм</t>
  </si>
  <si>
    <t>кв. 3</t>
  </si>
  <si>
    <t>Сентябрь 2015 г.</t>
  </si>
  <si>
    <t>Октябрь 2015 г.</t>
  </si>
  <si>
    <t>Планово-предупредительный ремонт электрических щитов</t>
  </si>
  <si>
    <t>Ноябрь 2015 г.</t>
  </si>
  <si>
    <t>Декабрь 2015 г.</t>
  </si>
  <si>
    <t>Установка информационного стенда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</si>
</sst>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9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36">
          <cell r="E2536">
            <v>0</v>
          </cell>
          <cell r="F2536">
            <v>0</v>
          </cell>
          <cell r="G2536">
            <v>27179.200000000004</v>
          </cell>
          <cell r="H2536">
            <v>24651.08</v>
          </cell>
          <cell r="I2536">
            <v>0</v>
          </cell>
          <cell r="J2536">
            <v>24651.08</v>
          </cell>
          <cell r="K2536">
            <v>2528.1200000000026</v>
          </cell>
        </row>
        <row r="2537"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</row>
        <row r="2538"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</row>
        <row r="2539"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</row>
        <row r="2540"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</row>
        <row r="2541"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</row>
        <row r="2543">
          <cell r="E2543">
            <v>0</v>
          </cell>
          <cell r="F2543">
            <v>0</v>
          </cell>
          <cell r="G2543">
            <v>16171.600000000002</v>
          </cell>
          <cell r="H2543">
            <v>14667.449999999999</v>
          </cell>
          <cell r="I2543">
            <v>11540.84</v>
          </cell>
          <cell r="J2543">
            <v>3126.6099999999988</v>
          </cell>
          <cell r="K2543">
            <v>1504.1500000000033</v>
          </cell>
        </row>
        <row r="2544">
          <cell r="E2544">
            <v>0</v>
          </cell>
          <cell r="F2544">
            <v>0</v>
          </cell>
          <cell r="G2544">
            <v>40769.130000000005</v>
          </cell>
          <cell r="H2544">
            <v>36976.740000000005</v>
          </cell>
          <cell r="I2544">
            <v>40769.130000000005</v>
          </cell>
          <cell r="J2544">
            <v>-3792.3899999999994</v>
          </cell>
          <cell r="K2544">
            <v>3792.3899999999994</v>
          </cell>
        </row>
        <row r="2545">
          <cell r="E2545">
            <v>0</v>
          </cell>
          <cell r="F2545">
            <v>0</v>
          </cell>
          <cell r="G2545">
            <v>15220.490000000002</v>
          </cell>
          <cell r="H2545">
            <v>13804.669999999998</v>
          </cell>
          <cell r="I2545">
            <v>0</v>
          </cell>
          <cell r="J2545">
            <v>13804.669999999998</v>
          </cell>
          <cell r="K2545">
            <v>1415.8200000000033</v>
          </cell>
        </row>
        <row r="2546"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1686.6000000000001</v>
          </cell>
          <cell r="J2546">
            <v>-1686.6000000000001</v>
          </cell>
          <cell r="K2546">
            <v>0</v>
          </cell>
        </row>
        <row r="2547">
          <cell r="E2547">
            <v>0</v>
          </cell>
          <cell r="F2547">
            <v>0</v>
          </cell>
          <cell r="G2547">
            <v>2510.48</v>
          </cell>
          <cell r="H2547">
            <v>2267.8999999999996</v>
          </cell>
          <cell r="I2547">
            <v>0</v>
          </cell>
          <cell r="J2547">
            <v>2267.8999999999996</v>
          </cell>
          <cell r="K2547">
            <v>242.58000000000038</v>
          </cell>
        </row>
        <row r="2548">
          <cell r="E2548">
            <v>0</v>
          </cell>
          <cell r="F2548">
            <v>0</v>
          </cell>
          <cell r="G2548">
            <v>81.52</v>
          </cell>
          <cell r="H2548">
            <v>84.13</v>
          </cell>
          <cell r="I2548">
            <v>0</v>
          </cell>
          <cell r="J2548">
            <v>84.13</v>
          </cell>
          <cell r="K2548">
            <v>-2.6099999999999994</v>
          </cell>
        </row>
        <row r="2549">
          <cell r="E2549">
            <v>0</v>
          </cell>
          <cell r="F2549">
            <v>0</v>
          </cell>
          <cell r="G2549">
            <v>17883.92</v>
          </cell>
          <cell r="H2549">
            <v>16220.470000000001</v>
          </cell>
          <cell r="I2549">
            <v>17883.92</v>
          </cell>
          <cell r="J2549">
            <v>-1663.449999999997</v>
          </cell>
          <cell r="K2549">
            <v>1663.449999999997</v>
          </cell>
        </row>
        <row r="2550">
          <cell r="E2550">
            <v>0</v>
          </cell>
          <cell r="F2550">
            <v>0</v>
          </cell>
          <cell r="G2550">
            <v>16851.12</v>
          </cell>
          <cell r="H2550">
            <v>15283.720000000001</v>
          </cell>
          <cell r="I2550">
            <v>10980.004540000004</v>
          </cell>
          <cell r="J2550">
            <v>4303.715459999998</v>
          </cell>
          <cell r="K2550">
            <v>1567.3999999999978</v>
          </cell>
        </row>
        <row r="2551">
          <cell r="E2551">
            <v>0</v>
          </cell>
          <cell r="F2551">
            <v>0</v>
          </cell>
          <cell r="G2551">
            <v>2228.72</v>
          </cell>
          <cell r="H2551">
            <v>2021.3899999999999</v>
          </cell>
          <cell r="I2551">
            <v>0</v>
          </cell>
          <cell r="J2551">
            <v>2021.3899999999999</v>
          </cell>
          <cell r="K2551">
            <v>207.32999999999993</v>
          </cell>
        </row>
        <row r="2553"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</row>
        <row r="2554"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</row>
        <row r="2555">
          <cell r="E2555">
            <v>0</v>
          </cell>
          <cell r="F2555">
            <v>0</v>
          </cell>
          <cell r="G2555">
            <v>97301.44</v>
          </cell>
          <cell r="H2555">
            <v>88250.85</v>
          </cell>
          <cell r="I2555">
            <v>97301.44</v>
          </cell>
          <cell r="J2555">
            <v>-9050.589999999997</v>
          </cell>
          <cell r="K2555">
            <v>9050.589999999997</v>
          </cell>
        </row>
        <row r="2556">
          <cell r="E2556">
            <v>0</v>
          </cell>
          <cell r="F2556">
            <v>0</v>
          </cell>
          <cell r="G2556">
            <v>8425.839999999998</v>
          </cell>
          <cell r="H2556">
            <v>7642.11</v>
          </cell>
          <cell r="I2556">
            <v>7642.11</v>
          </cell>
          <cell r="J2556">
            <v>0</v>
          </cell>
          <cell r="K2556">
            <v>783.7299999999987</v>
          </cell>
        </row>
        <row r="2557">
          <cell r="E2557">
            <v>0</v>
          </cell>
          <cell r="F2557">
            <v>0</v>
          </cell>
          <cell r="G2557">
            <v>0</v>
          </cell>
          <cell r="H2557">
            <v>0.04</v>
          </cell>
          <cell r="I2557">
            <v>0</v>
          </cell>
          <cell r="J2557">
            <v>0.04</v>
          </cell>
          <cell r="K2557">
            <v>-0.04</v>
          </cell>
        </row>
        <row r="2558">
          <cell r="E2558">
            <v>0</v>
          </cell>
          <cell r="F2558">
            <v>0</v>
          </cell>
          <cell r="G2558">
            <v>36692.64000000001</v>
          </cell>
          <cell r="H2558">
            <v>33279.61</v>
          </cell>
          <cell r="I2558">
            <v>36692.64000000001</v>
          </cell>
          <cell r="J2558">
            <v>-3413.030000000006</v>
          </cell>
          <cell r="K2558">
            <v>3413.030000000006</v>
          </cell>
        </row>
        <row r="2559">
          <cell r="E2559">
            <v>0</v>
          </cell>
          <cell r="F2559">
            <v>0</v>
          </cell>
          <cell r="G2559">
            <v>50282.24</v>
          </cell>
          <cell r="H2559">
            <v>45605.17</v>
          </cell>
          <cell r="I2559">
            <v>50282.24</v>
          </cell>
          <cell r="J2559">
            <v>-4677.07</v>
          </cell>
          <cell r="K2559">
            <v>4677.07</v>
          </cell>
        </row>
        <row r="2560">
          <cell r="E2560">
            <v>0</v>
          </cell>
          <cell r="F2560">
            <v>0</v>
          </cell>
          <cell r="G2560">
            <v>24461.28</v>
          </cell>
          <cell r="H2560">
            <v>22185.98</v>
          </cell>
          <cell r="I2560">
            <v>24461.28</v>
          </cell>
          <cell r="J2560">
            <v>-2275.2999999999993</v>
          </cell>
          <cell r="K2560">
            <v>2275.2999999999993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13" sqref="I13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8515625" style="0" customWidth="1"/>
    <col min="6" max="6" width="18.8515625" style="0" customWidth="1"/>
    <col min="7" max="7" width="18.421875" style="0" customWidth="1"/>
    <col min="8" max="8" width="18.00390625" style="0" customWidth="1"/>
    <col min="9" max="9" width="21.00390625" style="0" customWidth="1"/>
    <col min="10" max="10" width="16.00390625" style="0" customWidth="1"/>
    <col min="11" max="11" width="17.28125" style="0" customWidth="1"/>
    <col min="12" max="12" width="17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6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/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>
        <v>42125</v>
      </c>
    </row>
    <row r="6" spans="1:12" ht="12.75">
      <c r="A6" s="13">
        <v>3</v>
      </c>
      <c r="B6" s="14"/>
      <c r="C6" s="14"/>
      <c r="D6" s="14" t="s">
        <v>16</v>
      </c>
      <c r="E6" s="15">
        <f>'[1]Лицевые счета домов свод'!E2536</f>
        <v>0</v>
      </c>
      <c r="F6" s="15">
        <f>'[1]Лицевые счета домов свод'!F2536</f>
        <v>0</v>
      </c>
      <c r="G6" s="15">
        <f>'[1]Лицевые счета домов свод'!G2536</f>
        <v>27179.200000000004</v>
      </c>
      <c r="H6" s="15">
        <f>'[1]Лицевые счета домов свод'!H2536</f>
        <v>24651.08</v>
      </c>
      <c r="I6" s="15">
        <f>'[1]Лицевые счета домов свод'!I2536</f>
        <v>0</v>
      </c>
      <c r="J6" s="15">
        <f>'[1]Лицевые счета домов свод'!J2536</f>
        <v>24651.08</v>
      </c>
      <c r="K6" s="15">
        <f>'[1]Лицевые счета домов свод'!K2536</f>
        <v>2528.1200000000026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свод'!E2537</f>
        <v>0</v>
      </c>
      <c r="F7" s="15">
        <f>'[1]Лицевые счета домов свод'!F2537</f>
        <v>0</v>
      </c>
      <c r="G7" s="15">
        <f>'[1]Лицевые счета домов свод'!G2537</f>
        <v>0</v>
      </c>
      <c r="H7" s="15">
        <f>'[1]Лицевые счета домов свод'!H2537</f>
        <v>0</v>
      </c>
      <c r="I7" s="15">
        <f>'[1]Лицевые счета домов свод'!I2537</f>
        <v>0</v>
      </c>
      <c r="J7" s="15">
        <f>'[1]Лицевые счета домов свод'!J2537</f>
        <v>0</v>
      </c>
      <c r="K7" s="15">
        <f>'[1]Лицевые счета домов свод'!K2537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свод'!E2538</f>
        <v>0</v>
      </c>
      <c r="F8" s="15">
        <f>'[1]Лицевые счета домов свод'!F2538</f>
        <v>0</v>
      </c>
      <c r="G8" s="15">
        <f>'[1]Лицевые счета домов свод'!G2538</f>
        <v>0</v>
      </c>
      <c r="H8" s="15">
        <f>'[1]Лицевые счета домов свод'!H2538</f>
        <v>0</v>
      </c>
      <c r="I8" s="15">
        <f>'[1]Лицевые счета домов свод'!I2538</f>
        <v>0</v>
      </c>
      <c r="J8" s="15">
        <f>'[1]Лицевые счета домов свод'!J2538</f>
        <v>0</v>
      </c>
      <c r="K8" s="15">
        <f>'[1]Лицевые счета домов свод'!K2538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свод'!E2539</f>
        <v>0</v>
      </c>
      <c r="F9" s="15">
        <f>'[1]Лицевые счета домов свод'!F2539</f>
        <v>0</v>
      </c>
      <c r="G9" s="15">
        <f>'[1]Лицевые счета домов свод'!G2539</f>
        <v>0</v>
      </c>
      <c r="H9" s="15">
        <f>'[1]Лицевые счета домов свод'!H2539</f>
        <v>0</v>
      </c>
      <c r="I9" s="15">
        <f>'[1]Лицевые счета домов свод'!I2539</f>
        <v>0</v>
      </c>
      <c r="J9" s="15">
        <f>'[1]Лицевые счета домов свод'!J2539</f>
        <v>0</v>
      </c>
      <c r="K9" s="15">
        <f>'[1]Лицевые счета домов свод'!K2539</f>
        <v>0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свод'!E2540</f>
        <v>0</v>
      </c>
      <c r="F10" s="15">
        <f>'[1]Лицевые счета домов свод'!F2540</f>
        <v>0</v>
      </c>
      <c r="G10" s="15">
        <f>'[1]Лицевые счета домов свод'!G2540</f>
        <v>0</v>
      </c>
      <c r="H10" s="15">
        <f>'[1]Лицевые счета домов свод'!H2540</f>
        <v>0</v>
      </c>
      <c r="I10" s="15">
        <f>'[1]Лицевые счета домов свод'!I2540</f>
        <v>0</v>
      </c>
      <c r="J10" s="15">
        <f>'[1]Лицевые счета домов свод'!J2540</f>
        <v>0</v>
      </c>
      <c r="K10" s="15">
        <f>'[1]Лицевые счета домов свод'!K2540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свод'!E2541</f>
        <v>0</v>
      </c>
      <c r="F11" s="15">
        <f>'[1]Лицевые счета домов свод'!F2541</f>
        <v>0</v>
      </c>
      <c r="G11" s="15">
        <f>'[1]Лицевые счета домов свод'!G2541</f>
        <v>0</v>
      </c>
      <c r="H11" s="15">
        <f>'[1]Лицевые счета домов свод'!H2541</f>
        <v>0</v>
      </c>
      <c r="I11" s="15">
        <f>'[1]Лицевые счета домов свод'!I2541</f>
        <v>0</v>
      </c>
      <c r="J11" s="15">
        <f>'[1]Лицевые счета домов свод'!J2541</f>
        <v>0</v>
      </c>
      <c r="K11" s="15">
        <f>'[1]Лицевые счета домов свод'!K2541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0</v>
      </c>
      <c r="F12" s="5">
        <f>SUM(F6:F11)</f>
        <v>0</v>
      </c>
      <c r="G12" s="5">
        <f>SUM(G6:G11)</f>
        <v>27179.200000000004</v>
      </c>
      <c r="H12" s="5">
        <f>SUM(H6:H11)</f>
        <v>24651.08</v>
      </c>
      <c r="I12" s="5">
        <f>SUM(I6:I11)</f>
        <v>0</v>
      </c>
      <c r="J12" s="5">
        <f>SUM(J6:J11)</f>
        <v>24651.08</v>
      </c>
      <c r="K12" s="5">
        <f>SUM(K6:K11)</f>
        <v>2528.1200000000026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свод'!E2543</f>
        <v>0</v>
      </c>
      <c r="F13" s="15">
        <f>'[1]Лицевые счета домов свод'!F2543</f>
        <v>0</v>
      </c>
      <c r="G13" s="15">
        <f>'[1]Лицевые счета домов свод'!G2543</f>
        <v>16171.600000000002</v>
      </c>
      <c r="H13" s="15">
        <f>'[1]Лицевые счета домов свод'!H2543</f>
        <v>14667.449999999999</v>
      </c>
      <c r="I13" s="15">
        <f>'[1]Лицевые счета домов свод'!I2543</f>
        <v>11540.84</v>
      </c>
      <c r="J13" s="15">
        <f>'[1]Лицевые счета домов свод'!J2543</f>
        <v>3126.6099999999988</v>
      </c>
      <c r="K13" s="15">
        <f>'[1]Лицевые счета домов свод'!K2543</f>
        <v>1504.1500000000033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свод'!E2544</f>
        <v>0</v>
      </c>
      <c r="F14" s="15">
        <f>'[1]Лицевые счета домов свод'!F2544</f>
        <v>0</v>
      </c>
      <c r="G14" s="15">
        <f>'[1]Лицевые счета домов свод'!G2544</f>
        <v>40769.130000000005</v>
      </c>
      <c r="H14" s="15">
        <f>'[1]Лицевые счета домов свод'!H2544</f>
        <v>36976.740000000005</v>
      </c>
      <c r="I14" s="15">
        <f>'[1]Лицевые счета домов свод'!I2544</f>
        <v>40769.130000000005</v>
      </c>
      <c r="J14" s="15">
        <f>'[1]Лицевые счета домов свод'!J2544</f>
        <v>-3792.3899999999994</v>
      </c>
      <c r="K14" s="15">
        <f>'[1]Лицевые счета домов свод'!K2544</f>
        <v>3792.3899999999994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свод'!E2545</f>
        <v>0</v>
      </c>
      <c r="F15" s="15">
        <f>'[1]Лицевые счета домов свод'!F2545</f>
        <v>0</v>
      </c>
      <c r="G15" s="15">
        <f>'[1]Лицевые счета домов свод'!G2545</f>
        <v>15220.490000000002</v>
      </c>
      <c r="H15" s="15">
        <f>'[1]Лицевые счета домов свод'!H2545</f>
        <v>13804.669999999998</v>
      </c>
      <c r="I15" s="15">
        <f>'[1]Лицевые счета домов свод'!I2545</f>
        <v>0</v>
      </c>
      <c r="J15" s="15">
        <f>'[1]Лицевые счета домов свод'!J2545</f>
        <v>13804.669999999998</v>
      </c>
      <c r="K15" s="15">
        <f>'[1]Лицевые счета домов свод'!K2545</f>
        <v>1415.8200000000033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свод'!E2546</f>
        <v>0</v>
      </c>
      <c r="F16" s="15">
        <f>'[1]Лицевые счета домов свод'!F2546</f>
        <v>0</v>
      </c>
      <c r="G16" s="15">
        <f>'[1]Лицевые счета домов свод'!G2546</f>
        <v>0</v>
      </c>
      <c r="H16" s="15">
        <f>'[1]Лицевые счета домов свод'!H2546</f>
        <v>0</v>
      </c>
      <c r="I16" s="15">
        <f>'[1]Лицевые счета домов свод'!I2546</f>
        <v>1686.6000000000001</v>
      </c>
      <c r="J16" s="15">
        <f>'[1]Лицевые счета домов свод'!J2546</f>
        <v>-1686.6000000000001</v>
      </c>
      <c r="K16" s="15">
        <f>'[1]Лицевые счета домов свод'!K2546</f>
        <v>0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свод'!E2547</f>
        <v>0</v>
      </c>
      <c r="F17" s="15">
        <f>'[1]Лицевые счета домов свод'!F2547</f>
        <v>0</v>
      </c>
      <c r="G17" s="15">
        <f>'[1]Лицевые счета домов свод'!G2547</f>
        <v>2510.48</v>
      </c>
      <c r="H17" s="15">
        <f>'[1]Лицевые счета домов свод'!H2547</f>
        <v>2267.8999999999996</v>
      </c>
      <c r="I17" s="15">
        <f>'[1]Лицевые счета домов свод'!I2547</f>
        <v>0</v>
      </c>
      <c r="J17" s="15">
        <f>'[1]Лицевые счета домов свод'!J2547</f>
        <v>2267.8999999999996</v>
      </c>
      <c r="K17" s="15">
        <f>'[1]Лицевые счета домов свод'!K2547</f>
        <v>242.58000000000038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свод'!E2548</f>
        <v>0</v>
      </c>
      <c r="F18" s="15">
        <f>'[1]Лицевые счета домов свод'!F2548</f>
        <v>0</v>
      </c>
      <c r="G18" s="15">
        <f>'[1]Лицевые счета домов свод'!G2548</f>
        <v>81.52</v>
      </c>
      <c r="H18" s="15">
        <f>'[1]Лицевые счета домов свод'!H2548</f>
        <v>84.13</v>
      </c>
      <c r="I18" s="15">
        <f>'[1]Лицевые счета домов свод'!I2548</f>
        <v>0</v>
      </c>
      <c r="J18" s="15">
        <f>'[1]Лицевые счета домов свод'!J2548</f>
        <v>84.13</v>
      </c>
      <c r="K18" s="15">
        <f>'[1]Лицевые счета домов свод'!K2548</f>
        <v>-2.6099999999999994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свод'!E2549</f>
        <v>0</v>
      </c>
      <c r="F19" s="15">
        <f>'[1]Лицевые счета домов свод'!F2549</f>
        <v>0</v>
      </c>
      <c r="G19" s="15">
        <f>'[1]Лицевые счета домов свод'!G2549</f>
        <v>17883.92</v>
      </c>
      <c r="H19" s="15">
        <f>'[1]Лицевые счета домов свод'!H2549</f>
        <v>16220.470000000001</v>
      </c>
      <c r="I19" s="15">
        <f>'[1]Лицевые счета домов свод'!I2549</f>
        <v>17883.92</v>
      </c>
      <c r="J19" s="15">
        <f>'[1]Лицевые счета домов свод'!J2549</f>
        <v>-1663.449999999997</v>
      </c>
      <c r="K19" s="15">
        <f>'[1]Лицевые счета домов свод'!K2549</f>
        <v>1663.449999999997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свод'!E2550</f>
        <v>0</v>
      </c>
      <c r="F20" s="15">
        <f>'[1]Лицевые счета домов свод'!F2550</f>
        <v>0</v>
      </c>
      <c r="G20" s="15">
        <f>'[1]Лицевые счета домов свод'!G2550</f>
        <v>16851.12</v>
      </c>
      <c r="H20" s="15">
        <f>'[1]Лицевые счета домов свод'!H2550</f>
        <v>15283.720000000001</v>
      </c>
      <c r="I20" s="15">
        <f>'[1]Лицевые счета домов свод'!I2550</f>
        <v>10980.004540000004</v>
      </c>
      <c r="J20" s="15">
        <f>'[1]Лицевые счета домов свод'!J2550</f>
        <v>4303.715459999998</v>
      </c>
      <c r="K20" s="15">
        <f>'[1]Лицевые счета домов свод'!K2550</f>
        <v>1567.3999999999978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свод'!E2551</f>
        <v>0</v>
      </c>
      <c r="F21" s="15">
        <f>'[1]Лицевые счета домов свод'!F2551</f>
        <v>0</v>
      </c>
      <c r="G21" s="15">
        <f>'[1]Лицевые счета домов свод'!G2551</f>
        <v>2228.72</v>
      </c>
      <c r="H21" s="15">
        <f>'[1]Лицевые счета домов свод'!H2551</f>
        <v>2021.3899999999999</v>
      </c>
      <c r="I21" s="15">
        <f>'[1]Лицевые счета домов свод'!I2551</f>
        <v>0</v>
      </c>
      <c r="J21" s="15">
        <f>'[1]Лицевые счета домов свод'!J2551</f>
        <v>2021.3899999999999</v>
      </c>
      <c r="K21" s="15">
        <f>'[1]Лицевые счета домов свод'!K2551</f>
        <v>207.32999999999993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0</v>
      </c>
      <c r="F22" s="5">
        <f>SUM(F13:F21)</f>
        <v>0</v>
      </c>
      <c r="G22" s="5">
        <f>SUM(G13:G21)</f>
        <v>111716.98000000001</v>
      </c>
      <c r="H22" s="5">
        <f>SUM(H13:H21)</f>
        <v>101326.47</v>
      </c>
      <c r="I22" s="19">
        <f>SUM(I13:I21)</f>
        <v>82860.49454</v>
      </c>
      <c r="J22" s="19">
        <f>SUM(J13:J21)</f>
        <v>18465.975459999994</v>
      </c>
      <c r="K22" s="5">
        <f>SUM(K13:K21)</f>
        <v>10390.510000000002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свод'!E2553</f>
        <v>0</v>
      </c>
      <c r="F23" s="15">
        <f>'[1]Лицевые счета домов свод'!F2553</f>
        <v>0</v>
      </c>
      <c r="G23" s="15">
        <f>'[1]Лицевые счета домов свод'!G2553</f>
        <v>0</v>
      </c>
      <c r="H23" s="15">
        <f>'[1]Лицевые счета домов свод'!H2553</f>
        <v>0</v>
      </c>
      <c r="I23" s="15">
        <f>'[1]Лицевые счета домов свод'!I2553</f>
        <v>0</v>
      </c>
      <c r="J23" s="15">
        <f>'[1]Лицевые счета домов свод'!J2553</f>
        <v>0</v>
      </c>
      <c r="K23" s="15">
        <f>'[1]Лицевые счета домов свод'!K2553</f>
        <v>0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свод'!E2554</f>
        <v>0</v>
      </c>
      <c r="F24" s="15">
        <f>'[1]Лицевые счета домов свод'!F2554</f>
        <v>0</v>
      </c>
      <c r="G24" s="15">
        <f>'[1]Лицевые счета домов свод'!G2554</f>
        <v>0</v>
      </c>
      <c r="H24" s="15">
        <f>'[1]Лицевые счета домов свод'!H2554</f>
        <v>0</v>
      </c>
      <c r="I24" s="15">
        <f>'[1]Лицевые счета домов свод'!I2554</f>
        <v>0</v>
      </c>
      <c r="J24" s="15">
        <f>'[1]Лицевые счета домов свод'!J2554</f>
        <v>0</v>
      </c>
      <c r="K24" s="15">
        <f>'[1]Лицевые счета домов свод'!K2554</f>
        <v>0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свод'!E2555</f>
        <v>0</v>
      </c>
      <c r="F25" s="15">
        <f>'[1]Лицевые счета домов свод'!F2555</f>
        <v>0</v>
      </c>
      <c r="G25" s="15">
        <f>'[1]Лицевые счета домов свод'!G2555</f>
        <v>97301.44</v>
      </c>
      <c r="H25" s="15">
        <f>'[1]Лицевые счета домов свод'!H2555</f>
        <v>88250.85</v>
      </c>
      <c r="I25" s="15">
        <f>'[1]Лицевые счета домов свод'!I2555</f>
        <v>97301.44</v>
      </c>
      <c r="J25" s="15">
        <f>'[1]Лицевые счета домов свод'!J2555</f>
        <v>-9050.589999999997</v>
      </c>
      <c r="K25" s="15">
        <f>'[1]Лицевые счета домов свод'!K2555</f>
        <v>9050.589999999997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свод'!E2556</f>
        <v>0</v>
      </c>
      <c r="F26" s="15">
        <f>'[1]Лицевые счета домов свод'!F2556</f>
        <v>0</v>
      </c>
      <c r="G26" s="15">
        <f>'[1]Лицевые счета домов свод'!G2556</f>
        <v>8425.839999999998</v>
      </c>
      <c r="H26" s="15">
        <f>'[1]Лицевые счета домов свод'!H2556</f>
        <v>7642.11</v>
      </c>
      <c r="I26" s="15">
        <f>'[1]Лицевые счета домов свод'!I2556</f>
        <v>7642.11</v>
      </c>
      <c r="J26" s="15">
        <f>'[1]Лицевые счета домов свод'!J2556</f>
        <v>0</v>
      </c>
      <c r="K26" s="15">
        <f>'[1]Лицевые счета домов свод'!K2556</f>
        <v>783.7299999999987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свод'!E2557</f>
        <v>0</v>
      </c>
      <c r="F27" s="15">
        <f>'[1]Лицевые счета домов свод'!F2557</f>
        <v>0</v>
      </c>
      <c r="G27" s="15">
        <f>'[1]Лицевые счета домов свод'!G2557</f>
        <v>0</v>
      </c>
      <c r="H27" s="15">
        <f>'[1]Лицевые счета домов свод'!H2557</f>
        <v>0.04</v>
      </c>
      <c r="I27" s="15">
        <f>'[1]Лицевые счета домов свод'!I2557</f>
        <v>0</v>
      </c>
      <c r="J27" s="15">
        <f>'[1]Лицевые счета домов свод'!J2557</f>
        <v>0.04</v>
      </c>
      <c r="K27" s="15">
        <f>'[1]Лицевые счета домов свод'!K2557</f>
        <v>-0.04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свод'!E2558</f>
        <v>0</v>
      </c>
      <c r="F28" s="15">
        <f>'[1]Лицевые счета домов свод'!F2558</f>
        <v>0</v>
      </c>
      <c r="G28" s="15">
        <f>'[1]Лицевые счета домов свод'!G2558</f>
        <v>36692.64000000001</v>
      </c>
      <c r="H28" s="15">
        <f>'[1]Лицевые счета домов свод'!H2558</f>
        <v>33279.61</v>
      </c>
      <c r="I28" s="15">
        <f>'[1]Лицевые счета домов свод'!I2558</f>
        <v>36692.64000000001</v>
      </c>
      <c r="J28" s="15">
        <f>'[1]Лицевые счета домов свод'!J2558</f>
        <v>-3413.030000000006</v>
      </c>
      <c r="K28" s="15">
        <f>'[1]Лицевые счета домов свод'!K2558</f>
        <v>3413.030000000006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свод'!E2559</f>
        <v>0</v>
      </c>
      <c r="F29" s="15">
        <f>'[1]Лицевые счета домов свод'!F2559</f>
        <v>0</v>
      </c>
      <c r="G29" s="15">
        <f>'[1]Лицевые счета домов свод'!G2559</f>
        <v>50282.24</v>
      </c>
      <c r="H29" s="15">
        <f>'[1]Лицевые счета домов свод'!H2559</f>
        <v>45605.17</v>
      </c>
      <c r="I29" s="15">
        <f>'[1]Лицевые счета домов свод'!I2559</f>
        <v>50282.24</v>
      </c>
      <c r="J29" s="15">
        <f>'[1]Лицевые счета домов свод'!J2559</f>
        <v>-4677.07</v>
      </c>
      <c r="K29" s="15">
        <f>'[1]Лицевые счета домов свод'!K2559</f>
        <v>4677.07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свод'!E2560</f>
        <v>0</v>
      </c>
      <c r="F30" s="15">
        <f>'[1]Лицевые счета домов свод'!F2560</f>
        <v>0</v>
      </c>
      <c r="G30" s="15">
        <f>'[1]Лицевые счета домов свод'!G2560</f>
        <v>24461.28</v>
      </c>
      <c r="H30" s="15">
        <f>'[1]Лицевые счета домов свод'!H2560</f>
        <v>22185.98</v>
      </c>
      <c r="I30" s="15">
        <f>'[1]Лицевые счета домов свод'!I2560</f>
        <v>24461.28</v>
      </c>
      <c r="J30" s="15">
        <f>'[1]Лицевые счета домов свод'!J2560</f>
        <v>-2275.2999999999993</v>
      </c>
      <c r="K30" s="15">
        <f>'[1]Лицевые счета домов свод'!K2560</f>
        <v>2275.2999999999993</v>
      </c>
      <c r="L30" s="16"/>
    </row>
    <row r="31" spans="1:12" ht="12.75">
      <c r="A31" s="9"/>
      <c r="B31" s="20" t="s">
        <v>41</v>
      </c>
      <c r="C31" s="20"/>
      <c r="D31" s="20"/>
      <c r="E31" s="20">
        <f>SUM(E23:E30)+E12+E22</f>
        <v>0</v>
      </c>
      <c r="F31" s="20">
        <f>SUM(F23:F30)+F12+F22</f>
        <v>0</v>
      </c>
      <c r="G31" s="20">
        <f>SUM(G23:G30)+G12+G22</f>
        <v>356059.62</v>
      </c>
      <c r="H31" s="20">
        <f>SUM(H23:H30)+H12+H22</f>
        <v>322941.31000000006</v>
      </c>
      <c r="I31" s="21">
        <f>SUM(I23:I30)+I12+I22</f>
        <v>299240.20454</v>
      </c>
      <c r="J31" s="21">
        <f>SUM(J23:J30)+J12+J22</f>
        <v>23701.105459999995</v>
      </c>
      <c r="K31" s="20">
        <f>SUM(K23:K30)+K12+K22</f>
        <v>33118.310000000005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">
      <selection activeCell="E4" sqref="E4"/>
    </sheetView>
  </sheetViews>
  <sheetFormatPr defaultColWidth="12.57421875" defaultRowHeight="12.75"/>
  <cols>
    <col min="1" max="1" width="7.00390625" style="0" customWidth="1"/>
    <col min="2" max="2" width="43.421875" style="0" customWidth="1"/>
    <col min="3" max="3" width="26.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/>
      <c r="B1" s="23"/>
      <c r="C1" s="23"/>
      <c r="D1" s="23"/>
      <c r="E1" s="23"/>
    </row>
    <row r="2" spans="1:5" ht="12.75">
      <c r="A2" s="24" t="s">
        <v>1</v>
      </c>
      <c r="B2" s="25" t="s">
        <v>42</v>
      </c>
      <c r="C2" s="25" t="s">
        <v>2</v>
      </c>
      <c r="D2" s="25" t="s">
        <v>43</v>
      </c>
      <c r="E2" s="25" t="s">
        <v>44</v>
      </c>
    </row>
    <row r="3" spans="1:5" ht="14.25" customHeight="1">
      <c r="A3" s="26">
        <v>1</v>
      </c>
      <c r="B3" s="26"/>
      <c r="C3" s="26"/>
      <c r="D3" s="26"/>
      <c r="E3" s="26"/>
    </row>
    <row r="4" spans="1:5" ht="13.5" customHeight="1">
      <c r="A4" s="26">
        <v>2</v>
      </c>
      <c r="B4" s="27"/>
      <c r="C4" s="27"/>
      <c r="D4" s="27"/>
      <c r="E4" s="27"/>
    </row>
    <row r="5" spans="1:5" ht="12.75">
      <c r="A5" s="26">
        <v>3</v>
      </c>
      <c r="B5" s="26"/>
      <c r="C5" s="26"/>
      <c r="D5" s="26"/>
      <c r="E5" s="26"/>
    </row>
    <row r="6" spans="1:5" ht="12.75">
      <c r="A6" s="28"/>
      <c r="B6" s="28" t="s">
        <v>45</v>
      </c>
      <c r="C6" s="28"/>
      <c r="D6" s="28"/>
      <c r="E6" s="28">
        <f>E4+E3+E5</f>
        <v>0</v>
      </c>
    </row>
    <row r="7" spans="1:5" ht="12.75">
      <c r="A7" s="16"/>
      <c r="B7" s="16"/>
      <c r="C7" s="16"/>
      <c r="D7" s="16"/>
      <c r="E7" s="16"/>
    </row>
    <row r="8" spans="1:5" ht="12.75">
      <c r="A8" s="23"/>
      <c r="B8" s="23"/>
      <c r="C8" s="23"/>
      <c r="D8" s="23"/>
      <c r="E8" s="23"/>
    </row>
    <row r="9" spans="1:5" ht="12.75">
      <c r="A9" s="24" t="s">
        <v>1</v>
      </c>
      <c r="B9" s="25" t="s">
        <v>42</v>
      </c>
      <c r="C9" s="25" t="s">
        <v>2</v>
      </c>
      <c r="D9" s="25" t="s">
        <v>43</v>
      </c>
      <c r="E9" s="25" t="s">
        <v>44</v>
      </c>
    </row>
    <row r="10" spans="1:5" ht="12.75">
      <c r="A10" s="16"/>
      <c r="B10" s="16"/>
      <c r="C10" s="16"/>
      <c r="D10" s="16"/>
      <c r="E10" s="16"/>
    </row>
    <row r="11" spans="1:5" ht="12.75">
      <c r="A11" s="29"/>
      <c r="B11" s="27"/>
      <c r="C11" s="27"/>
      <c r="D11" s="27"/>
      <c r="E11" s="27"/>
    </row>
    <row r="12" spans="1:5" ht="12.75">
      <c r="A12" s="16"/>
      <c r="B12" s="26"/>
      <c r="C12" s="26"/>
      <c r="D12" s="26"/>
      <c r="E12" s="26"/>
    </row>
    <row r="13" spans="1:5" ht="12.75">
      <c r="A13" s="28"/>
      <c r="B13" s="28" t="s">
        <v>45</v>
      </c>
      <c r="C13" s="28"/>
      <c r="D13" s="28"/>
      <c r="E13" s="28">
        <f>E11+E12</f>
        <v>0</v>
      </c>
    </row>
    <row r="14" spans="1:5" ht="12.75">
      <c r="A14" s="23"/>
      <c r="B14" s="23"/>
      <c r="C14" s="23"/>
      <c r="D14" s="23"/>
      <c r="E14" s="23"/>
    </row>
    <row r="15" spans="1:5" ht="12.75">
      <c r="A15" s="24" t="s">
        <v>1</v>
      </c>
      <c r="B15" s="25" t="s">
        <v>42</v>
      </c>
      <c r="C15" s="25" t="s">
        <v>2</v>
      </c>
      <c r="D15" s="25" t="s">
        <v>43</v>
      </c>
      <c r="E15" s="25" t="s">
        <v>44</v>
      </c>
    </row>
    <row r="16" spans="1:5" ht="12.75">
      <c r="A16" s="16"/>
      <c r="B16" s="27"/>
      <c r="C16" s="27"/>
      <c r="D16" s="27"/>
      <c r="E16" s="27"/>
    </row>
    <row r="17" spans="1:5" ht="12.75">
      <c r="A17" s="29"/>
      <c r="B17" s="27"/>
      <c r="C17" s="27"/>
      <c r="D17" s="27"/>
      <c r="E17" s="27"/>
    </row>
    <row r="18" spans="1:5" ht="12.75">
      <c r="A18" s="29"/>
      <c r="B18" s="27"/>
      <c r="C18" s="27"/>
      <c r="D18" s="27"/>
      <c r="E18" s="27"/>
    </row>
    <row r="19" spans="1:5" ht="12.75">
      <c r="A19" s="16"/>
      <c r="B19" s="27"/>
      <c r="C19" s="27"/>
      <c r="D19" s="27"/>
      <c r="E19" s="27"/>
    </row>
    <row r="20" spans="1:5" ht="12.75">
      <c r="A20" s="28"/>
      <c r="B20" s="28" t="s">
        <v>45</v>
      </c>
      <c r="C20" s="28"/>
      <c r="D20" s="28"/>
      <c r="E20" s="28">
        <f>E17+E18+E19</f>
        <v>0</v>
      </c>
    </row>
    <row r="21" spans="1:5" ht="12.75">
      <c r="A21" s="23"/>
      <c r="B21" s="23"/>
      <c r="C21" s="23"/>
      <c r="D21" s="23"/>
      <c r="E21" s="23"/>
    </row>
    <row r="22" spans="1:5" ht="12.75">
      <c r="A22" s="24" t="s">
        <v>1</v>
      </c>
      <c r="B22" s="25" t="s">
        <v>42</v>
      </c>
      <c r="C22" s="25" t="s">
        <v>2</v>
      </c>
      <c r="D22" s="25" t="s">
        <v>43</v>
      </c>
      <c r="E22" s="25" t="s">
        <v>44</v>
      </c>
    </row>
    <row r="23" spans="1:5" ht="12.75">
      <c r="A23" s="26"/>
      <c r="B23" s="26"/>
      <c r="C23" s="27"/>
      <c r="D23" s="26"/>
      <c r="E23" s="26"/>
    </row>
    <row r="24" spans="1:5" ht="12.75">
      <c r="A24" s="26"/>
      <c r="B24" s="27"/>
      <c r="C24" s="27"/>
      <c r="D24" s="27"/>
      <c r="E24" s="27"/>
    </row>
    <row r="25" spans="1:5" ht="12.75">
      <c r="A25" s="26"/>
      <c r="B25" s="26"/>
      <c r="C25" s="26"/>
      <c r="D25" s="26"/>
      <c r="E25" s="26"/>
    </row>
    <row r="26" spans="1:5" ht="12.75">
      <c r="A26" s="28"/>
      <c r="B26" s="28" t="s">
        <v>45</v>
      </c>
      <c r="C26" s="28"/>
      <c r="D26" s="28"/>
      <c r="E26" s="28">
        <f>E24+E23</f>
        <v>0</v>
      </c>
    </row>
    <row r="27" spans="1:5" ht="12.75">
      <c r="A27" s="23"/>
      <c r="B27" s="23"/>
      <c r="C27" s="23"/>
      <c r="D27" s="23"/>
      <c r="E27" s="23"/>
    </row>
    <row r="28" spans="1:5" ht="12.75">
      <c r="A28" s="26"/>
      <c r="B28" s="26"/>
      <c r="C28" s="26"/>
      <c r="D28" s="26"/>
      <c r="E28" s="26"/>
    </row>
    <row r="29" spans="1:5" ht="12.75">
      <c r="A29" s="26"/>
      <c r="B29" s="30"/>
      <c r="C29" s="27"/>
      <c r="D29" s="26"/>
      <c r="E29" s="26"/>
    </row>
    <row r="30" spans="1:5" ht="12.75">
      <c r="A30" s="28"/>
      <c r="B30" s="28" t="s">
        <v>45</v>
      </c>
      <c r="C30" s="28"/>
      <c r="D30" s="28"/>
      <c r="E30" s="28">
        <f>E29+E28</f>
        <v>0</v>
      </c>
    </row>
    <row r="32" spans="1:5" ht="12.75">
      <c r="A32" s="23"/>
      <c r="B32" s="23"/>
      <c r="C32" s="23"/>
      <c r="D32" s="23"/>
      <c r="E32" s="23"/>
    </row>
    <row r="33" spans="1:5" ht="12.75">
      <c r="A33" s="26"/>
      <c r="B33" s="31"/>
      <c r="C33" s="26"/>
      <c r="D33" s="26"/>
      <c r="E33" s="26"/>
    </row>
    <row r="34" spans="1:5" ht="12.75">
      <c r="A34" s="26"/>
      <c r="B34" s="30"/>
      <c r="C34" s="27"/>
      <c r="D34" s="26"/>
      <c r="E34" s="26"/>
    </row>
    <row r="35" spans="1:5" ht="12.75">
      <c r="A35" s="26"/>
      <c r="B35" s="30"/>
      <c r="C35" s="27"/>
      <c r="D35" s="26"/>
      <c r="E35" s="26"/>
    </row>
    <row r="36" spans="1:5" ht="12.75">
      <c r="A36" s="28"/>
      <c r="B36" s="28" t="s">
        <v>45</v>
      </c>
      <c r="C36" s="28"/>
      <c r="D36" s="28"/>
      <c r="E36" s="28">
        <f>E34+E33+E35</f>
        <v>0</v>
      </c>
    </row>
    <row r="38" spans="1:5" ht="12.75">
      <c r="A38" s="28"/>
      <c r="B38" s="28" t="s">
        <v>46</v>
      </c>
      <c r="C38" s="28"/>
      <c r="D38" s="28"/>
      <c r="E38" s="28">
        <f>E6+E13+E20+E26+E30+E36</f>
        <v>0</v>
      </c>
    </row>
  </sheetData>
  <sheetProtection selectLockedCells="1" selectUnlockedCells="1"/>
  <mergeCells count="6">
    <mergeCell ref="A1:E1"/>
    <mergeCell ref="A8:E8"/>
    <mergeCell ref="A14:E14"/>
    <mergeCell ref="A21:E21"/>
    <mergeCell ref="A27:E27"/>
    <mergeCell ref="A32:E3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workbookViewId="0" topLeftCell="A37">
      <selection activeCell="E55" sqref="E55"/>
    </sheetView>
  </sheetViews>
  <sheetFormatPr defaultColWidth="12.57421875" defaultRowHeight="12.75"/>
  <cols>
    <col min="1" max="1" width="7.8515625" style="0" customWidth="1"/>
    <col min="2" max="2" width="36.28125" style="0" customWidth="1"/>
    <col min="3" max="3" width="29.003906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47</v>
      </c>
      <c r="B1" s="23"/>
      <c r="C1" s="23"/>
      <c r="D1" s="23"/>
      <c r="E1" s="23"/>
    </row>
    <row r="2" spans="1:5" ht="12.75">
      <c r="A2" s="24" t="s">
        <v>1</v>
      </c>
      <c r="B2" s="25" t="s">
        <v>42</v>
      </c>
      <c r="C2" s="25" t="s">
        <v>2</v>
      </c>
      <c r="D2" s="25" t="s">
        <v>43</v>
      </c>
      <c r="E2" s="25" t="s">
        <v>44</v>
      </c>
    </row>
    <row r="3" spans="1:5" ht="30.75" customHeight="1">
      <c r="A3" s="26">
        <v>1</v>
      </c>
      <c r="B3" s="27" t="s">
        <v>48</v>
      </c>
      <c r="C3" s="26" t="s">
        <v>49</v>
      </c>
      <c r="D3" s="26"/>
      <c r="E3" s="26">
        <v>210.825</v>
      </c>
    </row>
    <row r="4" spans="1:5" ht="12.75">
      <c r="A4" s="26">
        <v>2</v>
      </c>
      <c r="B4" s="27"/>
      <c r="C4" s="27"/>
      <c r="D4" s="32"/>
      <c r="E4" s="32"/>
    </row>
    <row r="5" spans="1:5" ht="12.75">
      <c r="A5" s="26">
        <v>3</v>
      </c>
      <c r="B5" s="27"/>
      <c r="C5" s="32"/>
      <c r="D5" s="32"/>
      <c r="E5" s="32"/>
    </row>
    <row r="6" spans="1:5" ht="12.75">
      <c r="A6" s="28"/>
      <c r="B6" s="28" t="s">
        <v>45</v>
      </c>
      <c r="C6" s="28"/>
      <c r="D6" s="28"/>
      <c r="E6" s="28">
        <f>E4+E3+E5</f>
        <v>210.825</v>
      </c>
    </row>
    <row r="7" spans="1:5" ht="12.75">
      <c r="A7" s="16"/>
      <c r="B7" s="16"/>
      <c r="C7" s="16"/>
      <c r="D7" s="16"/>
      <c r="E7" s="16"/>
    </row>
    <row r="8" spans="1:5" ht="12.75">
      <c r="A8" s="23" t="s">
        <v>50</v>
      </c>
      <c r="B8" s="23"/>
      <c r="C8" s="23"/>
      <c r="D8" s="23"/>
      <c r="E8" s="23"/>
    </row>
    <row r="9" spans="1:5" ht="12.75">
      <c r="A9" s="24"/>
      <c r="B9" s="25"/>
      <c r="C9" s="25"/>
      <c r="D9" s="25"/>
      <c r="E9" s="25"/>
    </row>
    <row r="10" spans="1:5" ht="12.75">
      <c r="A10" s="26">
        <v>1</v>
      </c>
      <c r="B10" s="27" t="s">
        <v>48</v>
      </c>
      <c r="C10" s="26" t="s">
        <v>49</v>
      </c>
      <c r="D10" s="26"/>
      <c r="E10" s="26">
        <v>210.825</v>
      </c>
    </row>
    <row r="11" spans="1:5" ht="12.75">
      <c r="A11" s="26">
        <v>2</v>
      </c>
      <c r="B11" s="27"/>
      <c r="C11" s="27"/>
      <c r="D11" s="32"/>
      <c r="E11" s="32"/>
    </row>
    <row r="12" spans="1:5" ht="12.75">
      <c r="A12" s="26">
        <v>3</v>
      </c>
      <c r="B12" s="27"/>
      <c r="C12" s="32"/>
      <c r="D12" s="32"/>
      <c r="E12" s="32"/>
    </row>
    <row r="13" spans="1:5" ht="12.75">
      <c r="A13" s="28"/>
      <c r="B13" s="28" t="s">
        <v>45</v>
      </c>
      <c r="C13" s="28"/>
      <c r="D13" s="28"/>
      <c r="E13" s="28">
        <f>E11+E10+E12</f>
        <v>210.825</v>
      </c>
    </row>
    <row r="14" spans="1:5" ht="12.75">
      <c r="A14" s="23" t="s">
        <v>51</v>
      </c>
      <c r="B14" s="23"/>
      <c r="C14" s="23"/>
      <c r="D14" s="23"/>
      <c r="E14" s="23"/>
    </row>
    <row r="15" spans="1:5" ht="12.75">
      <c r="A15" s="24" t="s">
        <v>1</v>
      </c>
      <c r="B15" s="25" t="s">
        <v>42</v>
      </c>
      <c r="C15" s="25" t="s">
        <v>2</v>
      </c>
      <c r="D15" s="25" t="s">
        <v>43</v>
      </c>
      <c r="E15" s="25" t="s">
        <v>44</v>
      </c>
    </row>
    <row r="16" spans="1:5" ht="12.75">
      <c r="A16" s="26">
        <v>1</v>
      </c>
      <c r="B16" s="27" t="s">
        <v>48</v>
      </c>
      <c r="C16" s="26" t="s">
        <v>49</v>
      </c>
      <c r="D16" s="26"/>
      <c r="E16" s="26">
        <v>210.825</v>
      </c>
    </row>
    <row r="17" spans="1:5" ht="12.75">
      <c r="A17" s="26">
        <v>2</v>
      </c>
      <c r="B17" s="27"/>
      <c r="C17" s="27"/>
      <c r="D17" s="32"/>
      <c r="E17" s="32"/>
    </row>
    <row r="18" spans="1:5" ht="12.75">
      <c r="A18" s="26">
        <v>3</v>
      </c>
      <c r="B18" s="27"/>
      <c r="C18" s="27"/>
      <c r="D18" s="32"/>
      <c r="E18" s="32"/>
    </row>
    <row r="19" spans="1:5" ht="12.75">
      <c r="A19" s="26">
        <v>4</v>
      </c>
      <c r="B19" s="27"/>
      <c r="C19" s="27"/>
      <c r="D19" s="32"/>
      <c r="E19" s="32"/>
    </row>
    <row r="20" spans="1:5" ht="12.75">
      <c r="A20" s="26">
        <v>5</v>
      </c>
      <c r="B20" s="27"/>
      <c r="C20" s="27"/>
      <c r="D20" s="32"/>
      <c r="E20" s="32"/>
    </row>
    <row r="21" spans="1:5" ht="12.75">
      <c r="A21" s="28"/>
      <c r="B21" s="28" t="s">
        <v>45</v>
      </c>
      <c r="C21" s="28"/>
      <c r="D21" s="28"/>
      <c r="E21" s="28">
        <f>E17+E18+E19+E20+E16</f>
        <v>210.825</v>
      </c>
    </row>
    <row r="23" spans="1:5" ht="12.75">
      <c r="A23" s="23" t="s">
        <v>52</v>
      </c>
      <c r="B23" s="23"/>
      <c r="C23" s="23"/>
      <c r="D23" s="23"/>
      <c r="E23" s="23"/>
    </row>
    <row r="24" spans="1:5" ht="12.75">
      <c r="A24" s="24"/>
      <c r="B24" s="25"/>
      <c r="C24" s="25"/>
      <c r="D24" s="25"/>
      <c r="E24" s="25"/>
    </row>
    <row r="25" spans="1:5" ht="33" customHeight="1">
      <c r="A25" s="26">
        <v>1</v>
      </c>
      <c r="B25" s="27" t="s">
        <v>48</v>
      </c>
      <c r="C25" s="26" t="s">
        <v>49</v>
      </c>
      <c r="D25" s="26"/>
      <c r="E25" s="26">
        <v>210.825</v>
      </c>
    </row>
    <row r="26" spans="1:5" ht="12.75">
      <c r="A26" s="26">
        <v>2</v>
      </c>
      <c r="B26" s="27" t="s">
        <v>53</v>
      </c>
      <c r="C26" s="27" t="s">
        <v>49</v>
      </c>
      <c r="D26" s="32" t="s">
        <v>54</v>
      </c>
      <c r="E26" s="32">
        <v>686.82</v>
      </c>
    </row>
    <row r="27" spans="1:5" ht="12.75">
      <c r="A27" s="26">
        <v>3</v>
      </c>
      <c r="B27" s="27" t="s">
        <v>55</v>
      </c>
      <c r="C27" s="27" t="s">
        <v>49</v>
      </c>
      <c r="D27" s="32" t="s">
        <v>56</v>
      </c>
      <c r="E27" s="32">
        <v>593.76</v>
      </c>
    </row>
    <row r="28" spans="1:5" ht="12.75">
      <c r="A28" s="28"/>
      <c r="B28" s="28" t="s">
        <v>45</v>
      </c>
      <c r="C28" s="28"/>
      <c r="D28" s="28"/>
      <c r="E28" s="28">
        <f>E26+E27+E25</f>
        <v>1491.405</v>
      </c>
    </row>
    <row r="30" spans="1:5" ht="12.75">
      <c r="A30" s="23" t="s">
        <v>57</v>
      </c>
      <c r="B30" s="23"/>
      <c r="C30" s="23"/>
      <c r="D30" s="23"/>
      <c r="E30" s="23"/>
    </row>
    <row r="31" spans="1:5" ht="12.75">
      <c r="A31" s="24"/>
      <c r="B31" s="25"/>
      <c r="C31" s="25"/>
      <c r="D31" s="25"/>
      <c r="E31" s="25"/>
    </row>
    <row r="32" spans="1:5" ht="36.75" customHeight="1">
      <c r="A32" s="26">
        <v>1</v>
      </c>
      <c r="B32" s="27" t="s">
        <v>48</v>
      </c>
      <c r="C32" s="26" t="s">
        <v>49</v>
      </c>
      <c r="D32" s="26"/>
      <c r="E32" s="26">
        <v>210.825</v>
      </c>
    </row>
    <row r="33" spans="1:5" ht="12.75">
      <c r="A33" s="28"/>
      <c r="B33" s="28" t="s">
        <v>45</v>
      </c>
      <c r="C33" s="28"/>
      <c r="D33" s="28"/>
      <c r="E33" s="28">
        <f>E32</f>
        <v>210.825</v>
      </c>
    </row>
    <row r="35" spans="1:5" ht="12.75">
      <c r="A35" s="23" t="s">
        <v>58</v>
      </c>
      <c r="B35" s="23"/>
      <c r="C35" s="23"/>
      <c r="D35" s="23"/>
      <c r="E35" s="23"/>
    </row>
    <row r="36" spans="1:5" ht="12.75">
      <c r="A36" s="24" t="s">
        <v>1</v>
      </c>
      <c r="B36" s="25" t="s">
        <v>42</v>
      </c>
      <c r="C36" s="25" t="s">
        <v>2</v>
      </c>
      <c r="D36" s="25" t="s">
        <v>43</v>
      </c>
      <c r="E36" s="25" t="s">
        <v>44</v>
      </c>
    </row>
    <row r="37" spans="1:5" ht="33" customHeight="1">
      <c r="A37" s="26">
        <v>1</v>
      </c>
      <c r="B37" s="27" t="s">
        <v>48</v>
      </c>
      <c r="C37" s="26" t="s">
        <v>49</v>
      </c>
      <c r="D37" s="26"/>
      <c r="E37" s="26">
        <v>210.825</v>
      </c>
    </row>
    <row r="38" spans="1:5" ht="12.75">
      <c r="A38" s="26">
        <v>2</v>
      </c>
      <c r="B38" s="27" t="s">
        <v>59</v>
      </c>
      <c r="C38" s="27" t="s">
        <v>49</v>
      </c>
      <c r="D38" s="32"/>
      <c r="E38" s="32">
        <v>1981.68</v>
      </c>
    </row>
    <row r="39" spans="1:5" ht="12.75">
      <c r="A39" s="26">
        <v>3</v>
      </c>
      <c r="B39" s="27"/>
      <c r="C39" s="32"/>
      <c r="D39" s="32"/>
      <c r="E39" s="32"/>
    </row>
    <row r="40" spans="1:5" ht="12.75">
      <c r="A40" s="28"/>
      <c r="B40" s="28" t="s">
        <v>45</v>
      </c>
      <c r="C40" s="28"/>
      <c r="D40" s="28"/>
      <c r="E40" s="28">
        <f>E38+E37+E39</f>
        <v>2192.505</v>
      </c>
    </row>
    <row r="42" spans="1:5" ht="12.75">
      <c r="A42" s="23" t="s">
        <v>60</v>
      </c>
      <c r="B42" s="23"/>
      <c r="C42" s="23"/>
      <c r="D42" s="23"/>
      <c r="E42" s="23"/>
    </row>
    <row r="43" spans="1:5" ht="12.75">
      <c r="A43" s="24" t="s">
        <v>1</v>
      </c>
      <c r="B43" s="25" t="s">
        <v>42</v>
      </c>
      <c r="C43" s="25" t="s">
        <v>2</v>
      </c>
      <c r="D43" s="25" t="s">
        <v>43</v>
      </c>
      <c r="E43" s="25" t="s">
        <v>44</v>
      </c>
    </row>
    <row r="44" spans="1:5" ht="12.75">
      <c r="A44" s="26">
        <v>1</v>
      </c>
      <c r="B44" s="27" t="s">
        <v>48</v>
      </c>
      <c r="C44" s="26" t="s">
        <v>49</v>
      </c>
      <c r="D44" s="26"/>
      <c r="E44" s="26">
        <v>210.825</v>
      </c>
    </row>
    <row r="45" spans="1:5" ht="12.75">
      <c r="A45" s="26">
        <v>2</v>
      </c>
      <c r="B45" s="27"/>
      <c r="C45" s="27"/>
      <c r="D45" s="32"/>
      <c r="E45" s="32"/>
    </row>
    <row r="46" spans="1:5" ht="12.75">
      <c r="A46" s="26">
        <v>3</v>
      </c>
      <c r="B46" s="27"/>
      <c r="C46" s="32"/>
      <c r="D46" s="32"/>
      <c r="E46" s="32"/>
    </row>
    <row r="47" spans="1:5" ht="12.75">
      <c r="A47" s="28"/>
      <c r="B47" s="28" t="s">
        <v>45</v>
      </c>
      <c r="C47" s="28"/>
      <c r="D47" s="28"/>
      <c r="E47" s="28">
        <f>E45+E44+E46</f>
        <v>210.825</v>
      </c>
    </row>
    <row r="49" spans="1:5" ht="12.75">
      <c r="A49" s="23" t="s">
        <v>61</v>
      </c>
      <c r="B49" s="23"/>
      <c r="C49" s="23"/>
      <c r="D49" s="23"/>
      <c r="E49" s="23"/>
    </row>
    <row r="50" spans="1:5" ht="12.75">
      <c r="A50" s="24" t="s">
        <v>1</v>
      </c>
      <c r="B50" s="25" t="s">
        <v>42</v>
      </c>
      <c r="C50" s="25" t="s">
        <v>2</v>
      </c>
      <c r="D50" s="25" t="s">
        <v>43</v>
      </c>
      <c r="E50" s="25" t="s">
        <v>44</v>
      </c>
    </row>
    <row r="51" spans="1:5" ht="12.75">
      <c r="A51" s="26">
        <v>1</v>
      </c>
      <c r="B51" s="27" t="s">
        <v>48</v>
      </c>
      <c r="C51" s="26" t="s">
        <v>49</v>
      </c>
      <c r="D51" s="26"/>
      <c r="E51" s="26">
        <v>210.825</v>
      </c>
    </row>
    <row r="52" spans="1:5" ht="12.75">
      <c r="A52" s="26">
        <v>2</v>
      </c>
      <c r="B52" s="27" t="s">
        <v>62</v>
      </c>
      <c r="C52" s="27" t="s">
        <v>49</v>
      </c>
      <c r="D52" s="32"/>
      <c r="E52" s="32">
        <v>2211.49</v>
      </c>
    </row>
    <row r="53" spans="1:5" ht="12.75">
      <c r="A53" s="26">
        <v>3</v>
      </c>
      <c r="B53" s="27" t="s">
        <v>62</v>
      </c>
      <c r="C53" s="32" t="s">
        <v>49</v>
      </c>
      <c r="D53" s="32"/>
      <c r="E53" s="32">
        <v>6067.09</v>
      </c>
    </row>
    <row r="54" spans="1:5" ht="12.75">
      <c r="A54" s="28"/>
      <c r="B54" s="28" t="s">
        <v>45</v>
      </c>
      <c r="C54" s="28"/>
      <c r="D54" s="28"/>
      <c r="E54" s="28">
        <f>E52+E51+E53</f>
        <v>8489.404999999999</v>
      </c>
    </row>
    <row r="55" spans="1:5" ht="12.75">
      <c r="A55" s="33"/>
      <c r="B55" s="33" t="s">
        <v>46</v>
      </c>
      <c r="C55" s="33"/>
      <c r="D55" s="33"/>
      <c r="E55" s="33">
        <f>E6+E13+E21+E28+E33+E40+E47+E54</f>
        <v>13227.439999999999</v>
      </c>
    </row>
  </sheetData>
  <sheetProtection selectLockedCells="1" selectUnlockedCells="1"/>
  <mergeCells count="8">
    <mergeCell ref="A1:E1"/>
    <mergeCell ref="A8:E8"/>
    <mergeCell ref="A14:E14"/>
    <mergeCell ref="A23:E23"/>
    <mergeCell ref="A30:E30"/>
    <mergeCell ref="A35:E35"/>
    <mergeCell ref="A42:E42"/>
    <mergeCell ref="A49:E4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</cp:lastModifiedBy>
  <cp:lastPrinted>2015-12-10T07:01:24Z</cp:lastPrinted>
  <dcterms:modified xsi:type="dcterms:W3CDTF">2016-03-09T11:02:14Z</dcterms:modified>
  <cp:category/>
  <cp:version/>
  <cp:contentType/>
  <cp:contentStatus/>
  <cp:revision>114</cp:revision>
</cp:coreProperties>
</file>