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<sst xmlns="http://schemas.openxmlformats.org/spreadsheetml/2006/main" count="159" uniqueCount="78">
  <si>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</si>
  <si>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</si>
  <si>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</si>
  <si>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</si>
  <si>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</si>
  <si>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</si>
  <si>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</si>
  <si>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</si>
  <si>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</si>
  <si>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</si>
  <si>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</si>
  <si>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</si>
  <si>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</si>
  <si>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</si>
  <si>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Итальянский</t>
  </si>
  <si>
    <t>01.11.2012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</si>
  <si>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</si>
  <si>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</si>
  <si>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</si>
  <si>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</si>
  <si>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</si>
  <si>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</si>
  <si>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</si>
  <si>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</si>
  <si>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</si>
  <si>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</si>
  <si>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</si>
  <si>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</si>
  <si>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</si>
  <si>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</si>
  <si>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</si>
  <si>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</si>
  <si>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</si>
  <si>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ИТОГО РЕМОНТ и СОДЕРЖАНИЕ ЖИЛЬЯ</t>
  </si>
  <si>
    <t>Отопление</t>
  </si>
  <si>
    <t>Установка домофона (кв. 17-28, 1-16)</t>
  </si>
  <si>
    <t>Домофон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</si>
  <si>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</si>
  <si>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</si>
  <si>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</si>
  <si>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</si>
  <si>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</si>
  <si>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</si>
  <si>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Июль 2015 г.</t>
  </si>
  <si>
    <t>Вид работ</t>
  </si>
  <si>
    <t>Место проведения работ</t>
  </si>
  <si>
    <t>Сумма</t>
  </si>
  <si>
    <t>Ремонт кровли</t>
  </si>
  <si>
    <t>Итальянский, 37</t>
  </si>
  <si>
    <t>вход в подвал</t>
  </si>
  <si>
    <t>кв. 40</t>
  </si>
  <si>
    <t>ИТОГО</t>
  </si>
  <si>
    <t>Август 2015 г.</t>
  </si>
  <si>
    <t>Подготовка к опрессовке внутренней системы ЦО: смена трубопровода ф 80,25,20 мм</t>
  </si>
  <si>
    <t>Сентябрь 2015 г.</t>
  </si>
  <si>
    <t>Ремонт асфальтобетонного покрытия отмостки</t>
  </si>
  <si>
    <t>торец и задняя часть здания</t>
  </si>
  <si>
    <t>Октябрь 2015 г.</t>
  </si>
  <si>
    <t>Ремонт освещения в подъезде, прокладка кабеля, установка датчика движения и светильника</t>
  </si>
  <si>
    <t>Ремонт оконных откосов</t>
  </si>
  <si>
    <t>Подъезд № 3</t>
  </si>
  <si>
    <t>Декабрь 2015 г.</t>
  </si>
  <si>
    <t>Установка окон ПВХ</t>
  </si>
  <si>
    <t>Подъезд № 1</t>
  </si>
  <si>
    <t>ВСЕГО</t>
  </si>
  <si>
    <t>Апрель 2015 г.</t>
  </si>
  <si>
    <t>Закрытие отопительного периода: слив воды из системы</t>
  </si>
  <si>
    <t>пер. Итальянский,37</t>
  </si>
  <si>
    <t>Установка информационных табличек</t>
  </si>
  <si>
    <t>Опрессовка внутренней системы ЦО</t>
  </si>
  <si>
    <t>Слив воды из системы ЦО</t>
  </si>
  <si>
    <t>Подготовка к запуску системы ЦО: промывка системы</t>
  </si>
  <si>
    <t>Ноябрь 2015 г.</t>
  </si>
  <si>
    <t>Ликвидация воздушных пробок в стояках</t>
  </si>
  <si>
    <t>кв. 2,6,10,14,3,7,11,15,30,33,36,39</t>
  </si>
  <si>
    <t>Смена трубопровода ЦК ф 110 мм</t>
  </si>
  <si>
    <t>Подъезд № 2, подвал</t>
  </si>
  <si>
    <t>Т/о общедомовых приборов учета электроэнергии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</si>
</sst>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5" borderId="1" xfId="0" applyFont="1" applyFill="1" applyBorder="1" applyAlignment="1">
      <alignment wrapText="1"/>
    </xf>
    <xf numFmtId="164" fontId="3" fillId="5" borderId="1" xfId="0" applyFont="1" applyFill="1" applyBorder="1" applyAlignment="1">
      <alignment/>
    </xf>
    <xf numFmtId="165" fontId="3" fillId="5" borderId="1" xfId="0" applyNumberFormat="1" applyFont="1" applyFill="1" applyBorder="1" applyAlignment="1">
      <alignment/>
    </xf>
    <xf numFmtId="164" fontId="0" fillId="5" borderId="1" xfId="0" applyFill="1" applyBorder="1" applyAlignment="1">
      <alignment/>
    </xf>
    <xf numFmtId="166" fontId="4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justify"/>
    </xf>
    <xf numFmtId="164" fontId="2" fillId="5" borderId="1" xfId="0" applyFont="1" applyFill="1" applyBorder="1" applyAlignment="1">
      <alignment/>
    </xf>
    <xf numFmtId="164" fontId="6" fillId="6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7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4" fillId="7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9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044">
          <cell r="E1044">
            <v>8179.15</v>
          </cell>
          <cell r="F1044">
            <v>71922.36</v>
          </cell>
          <cell r="G1044">
            <v>143245.08</v>
          </cell>
          <cell r="H1044">
            <v>141347.08000000002</v>
          </cell>
          <cell r="I1044">
            <v>88218.75</v>
          </cell>
          <cell r="J1044">
            <v>125050.69</v>
          </cell>
          <cell r="K1044">
            <v>10077.149999999965</v>
          </cell>
        </row>
        <row r="1045">
          <cell r="E1045">
            <v>-995.35</v>
          </cell>
          <cell r="F1045">
            <v>995.35</v>
          </cell>
          <cell r="G1045">
            <v>0</v>
          </cell>
          <cell r="H1045">
            <v>-995.35</v>
          </cell>
          <cell r="I1045">
            <v>0</v>
          </cell>
          <cell r="J1045">
            <v>0</v>
          </cell>
          <cell r="K1045">
            <v>0</v>
          </cell>
        </row>
        <row r="1046">
          <cell r="E1046">
            <v>0</v>
          </cell>
          <cell r="F1046">
            <v>3720</v>
          </cell>
          <cell r="G1046">
            <v>800</v>
          </cell>
          <cell r="H1046">
            <v>800</v>
          </cell>
          <cell r="I1046">
            <v>0</v>
          </cell>
          <cell r="J1046">
            <v>4520</v>
          </cell>
          <cell r="K1046">
            <v>0</v>
          </cell>
        </row>
        <row r="1047">
          <cell r="E1047">
            <v>0</v>
          </cell>
          <cell r="F1047">
            <v>32676.05</v>
          </cell>
          <cell r="G1047">
            <v>62526.84</v>
          </cell>
          <cell r="H1047">
            <v>51625.77</v>
          </cell>
          <cell r="I1047">
            <v>0</v>
          </cell>
          <cell r="J1047">
            <v>84301.81999999999</v>
          </cell>
          <cell r="K1047">
            <v>10901.07</v>
          </cell>
        </row>
        <row r="1048"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1">
          <cell r="E1051">
            <v>1768.4</v>
          </cell>
          <cell r="F1051">
            <v>-46567.84</v>
          </cell>
          <cell r="G1051">
            <v>53184.840000000004</v>
          </cell>
          <cell r="H1051">
            <v>49347.90000000001</v>
          </cell>
          <cell r="I1051">
            <v>35636</v>
          </cell>
          <cell r="J1051">
            <v>-32855.94</v>
          </cell>
          <cell r="K1051">
            <v>5605.34</v>
          </cell>
        </row>
        <row r="1052">
          <cell r="E1052">
            <v>2407.43</v>
          </cell>
          <cell r="F1052">
            <v>-2407.4199999999996</v>
          </cell>
          <cell r="G1052">
            <v>69674.09999999999</v>
          </cell>
          <cell r="H1052">
            <v>64647.88</v>
          </cell>
          <cell r="I1052">
            <v>69674.09999999999</v>
          </cell>
          <cell r="J1052">
            <v>-7433.639999999999</v>
          </cell>
          <cell r="K1052">
            <v>7433.649999999998</v>
          </cell>
        </row>
        <row r="1053">
          <cell r="E1053">
            <v>-59.13</v>
          </cell>
          <cell r="F1053">
            <v>-1782.4499999999998</v>
          </cell>
          <cell r="G1053">
            <v>26011.69</v>
          </cell>
          <cell r="H1053">
            <v>24135.19</v>
          </cell>
          <cell r="I1053">
            <v>0</v>
          </cell>
          <cell r="J1053">
            <v>22352.739999999998</v>
          </cell>
          <cell r="K1053">
            <v>1817.3699999999972</v>
          </cell>
        </row>
        <row r="1054"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134.795</v>
          </cell>
          <cell r="J1054">
            <v>-134.795</v>
          </cell>
          <cell r="K1054">
            <v>0</v>
          </cell>
        </row>
        <row r="1055">
          <cell r="E1055">
            <v>147.65</v>
          </cell>
          <cell r="F1055">
            <v>404.0999999999999</v>
          </cell>
          <cell r="G1055">
            <v>4273.330000000001</v>
          </cell>
          <cell r="H1055">
            <v>3965.0600000000004</v>
          </cell>
          <cell r="I1055">
            <v>0</v>
          </cell>
          <cell r="J1055">
            <v>4369.16</v>
          </cell>
          <cell r="K1055">
            <v>455.9200000000003</v>
          </cell>
        </row>
        <row r="1056">
          <cell r="E1056">
            <v>4.79</v>
          </cell>
          <cell r="F1056">
            <v>297.12</v>
          </cell>
          <cell r="G1056">
            <v>139.32</v>
          </cell>
          <cell r="H1056">
            <v>129.29999999999998</v>
          </cell>
          <cell r="I1056">
            <v>0</v>
          </cell>
          <cell r="J1056">
            <v>426.41999999999996</v>
          </cell>
          <cell r="K1056">
            <v>14.810000000000016</v>
          </cell>
        </row>
        <row r="1057">
          <cell r="E1057">
            <v>1056.14</v>
          </cell>
          <cell r="F1057">
            <v>-1056.14</v>
          </cell>
          <cell r="G1057">
            <v>30563.87</v>
          </cell>
          <cell r="H1057">
            <v>28358.87</v>
          </cell>
          <cell r="I1057">
            <v>30563.87</v>
          </cell>
          <cell r="J1057">
            <v>-3261.1399999999994</v>
          </cell>
          <cell r="K1057">
            <v>3261.1399999999994</v>
          </cell>
        </row>
        <row r="1058">
          <cell r="E1058">
            <v>995.06</v>
          </cell>
          <cell r="F1058">
            <v>11335.05</v>
          </cell>
          <cell r="G1058">
            <v>28798.68</v>
          </cell>
          <cell r="H1058">
            <v>26721.079999999998</v>
          </cell>
          <cell r="I1058">
            <v>26306.195420000004</v>
          </cell>
          <cell r="J1058">
            <v>11749.934579999994</v>
          </cell>
          <cell r="K1058">
            <v>3072.660000000006</v>
          </cell>
        </row>
        <row r="1059">
          <cell r="E1059">
            <v>131.64</v>
          </cell>
          <cell r="F1059">
            <v>4120.75</v>
          </cell>
          <cell r="G1059">
            <v>3808.9100000000008</v>
          </cell>
          <cell r="H1059">
            <v>3534.1000000000004</v>
          </cell>
          <cell r="I1059">
            <v>0</v>
          </cell>
          <cell r="J1059">
            <v>7654.85</v>
          </cell>
          <cell r="K1059">
            <v>406.4499999999998</v>
          </cell>
        </row>
        <row r="1061">
          <cell r="E1061">
            <v>0</v>
          </cell>
          <cell r="F1061">
            <v>0</v>
          </cell>
          <cell r="G1061">
            <v>317747.91000000003</v>
          </cell>
          <cell r="H1061">
            <v>236029.41999999998</v>
          </cell>
          <cell r="I1061">
            <v>317747.91000000003</v>
          </cell>
          <cell r="J1061">
            <v>-81718.49000000005</v>
          </cell>
          <cell r="K1061">
            <v>81718.49000000005</v>
          </cell>
        </row>
        <row r="1062">
          <cell r="E1062">
            <v>4066.2</v>
          </cell>
          <cell r="F1062">
            <v>-28463.55</v>
          </cell>
          <cell r="G1062">
            <v>38865.36</v>
          </cell>
          <cell r="H1062">
            <v>37520.74</v>
          </cell>
          <cell r="I1062">
            <v>0</v>
          </cell>
          <cell r="J1062">
            <v>9057.189999999999</v>
          </cell>
          <cell r="K1062">
            <v>5410.82</v>
          </cell>
        </row>
        <row r="1063">
          <cell r="E1063">
            <v>1216.49</v>
          </cell>
          <cell r="F1063">
            <v>-1642.72</v>
          </cell>
          <cell r="G1063">
            <v>9504</v>
          </cell>
          <cell r="H1063">
            <v>10225.92</v>
          </cell>
          <cell r="I1063">
            <v>9504</v>
          </cell>
          <cell r="J1063">
            <v>-920.7999999999993</v>
          </cell>
          <cell r="K1063">
            <v>494.5699999999997</v>
          </cell>
        </row>
        <row r="1064">
          <cell r="E1064">
            <v>1558.09</v>
          </cell>
          <cell r="F1064">
            <v>0</v>
          </cell>
          <cell r="G1064">
            <v>26191.320000000003</v>
          </cell>
          <cell r="H1064">
            <v>25906.910000000003</v>
          </cell>
          <cell r="I1064">
            <v>25906.910000000003</v>
          </cell>
          <cell r="J1064">
            <v>0</v>
          </cell>
          <cell r="K1064">
            <v>1842.5</v>
          </cell>
        </row>
        <row r="1065">
          <cell r="E1065">
            <v>3461.09</v>
          </cell>
          <cell r="F1065">
            <v>-3461.09</v>
          </cell>
          <cell r="G1065">
            <v>61436.87999999998</v>
          </cell>
          <cell r="H1065">
            <v>60575.95999999999</v>
          </cell>
          <cell r="I1065">
            <v>61436.87999999998</v>
          </cell>
          <cell r="J1065">
            <v>-4322.0099999999875</v>
          </cell>
          <cell r="K1065">
            <v>4322.009999999995</v>
          </cell>
        </row>
        <row r="1066">
          <cell r="E1066">
            <v>3461.1</v>
          </cell>
          <cell r="F1066">
            <v>-3461.1</v>
          </cell>
          <cell r="G1066">
            <v>58203.35999999999</v>
          </cell>
          <cell r="H1066">
            <v>57569.93</v>
          </cell>
          <cell r="I1066">
            <v>58203.35999999999</v>
          </cell>
          <cell r="J1066">
            <v>-4094.5299999999916</v>
          </cell>
          <cell r="K1066">
            <v>4094.5299999999916</v>
          </cell>
        </row>
        <row r="1067">
          <cell r="E1067">
            <v>3384.15</v>
          </cell>
          <cell r="F1067">
            <v>-3384.15</v>
          </cell>
          <cell r="G1067">
            <v>85933.56000000001</v>
          </cell>
          <cell r="H1067">
            <v>80556.97000000002</v>
          </cell>
          <cell r="I1067">
            <v>85933.56000000001</v>
          </cell>
          <cell r="J1067">
            <v>-8760.740000000005</v>
          </cell>
          <cell r="K1067">
            <v>8760.740000000005</v>
          </cell>
        </row>
        <row r="1068">
          <cell r="E1068">
            <v>-62.54</v>
          </cell>
          <cell r="F1068">
            <v>62.54</v>
          </cell>
          <cell r="G1068">
            <v>0</v>
          </cell>
          <cell r="H1068">
            <v>0</v>
          </cell>
          <cell r="I1068">
            <v>0</v>
          </cell>
          <cell r="J1068">
            <v>62.54</v>
          </cell>
          <cell r="K1068">
            <v>-62.54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I25" sqref="I25"/>
    </sheetView>
  </sheetViews>
  <sheetFormatPr defaultColWidth="12.57421875" defaultRowHeight="12.75"/>
  <cols>
    <col min="1" max="1" width="8.140625" style="0" customWidth="1"/>
    <col min="2" max="2" width="20.28125" style="0" customWidth="1"/>
    <col min="3" max="3" width="6.421875" style="0" customWidth="1"/>
    <col min="4" max="4" width="35.57421875" style="0" customWidth="1"/>
    <col min="5" max="5" width="13.8515625" style="0" customWidth="1"/>
    <col min="6" max="6" width="16.00390625" style="0" customWidth="1"/>
    <col min="7" max="7" width="19.00390625" style="0" customWidth="1"/>
    <col min="8" max="8" width="13.28125" style="0" customWidth="1"/>
    <col min="9" max="9" width="20.140625" style="0" customWidth="1"/>
    <col min="10" max="10" width="18.140625" style="0" customWidth="1"/>
    <col min="11" max="11" width="21.140625" style="0" customWidth="1"/>
    <col min="12" max="12" width="17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47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33</v>
      </c>
      <c r="B5" s="10" t="s">
        <v>14</v>
      </c>
      <c r="C5" s="10">
        <v>37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3</v>
      </c>
      <c r="B6" s="13"/>
      <c r="C6" s="13"/>
      <c r="D6" s="13" t="s">
        <v>16</v>
      </c>
      <c r="E6" s="14">
        <f>'[1]Лицевые счета домов свод'!E1044</f>
        <v>8179.15</v>
      </c>
      <c r="F6" s="14">
        <f>'[1]Лицевые счета домов свод'!F1044</f>
        <v>71922.36</v>
      </c>
      <c r="G6" s="14">
        <f>'[1]Лицевые счета домов свод'!G1044</f>
        <v>143245.08</v>
      </c>
      <c r="H6" s="14">
        <f>'[1]Лицевые счета домов свод'!H1044</f>
        <v>141347.08000000002</v>
      </c>
      <c r="I6" s="14">
        <f>'[1]Лицевые счета домов свод'!I1044</f>
        <v>88218.75</v>
      </c>
      <c r="J6" s="14">
        <f>'[1]Лицевые счета домов свод'!J1044</f>
        <v>125050.69</v>
      </c>
      <c r="K6" s="14">
        <f>'[1]Лицевые счета домов свод'!K1044</f>
        <v>10077.149999999965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свод'!E1045</f>
        <v>-995.35</v>
      </c>
      <c r="F7" s="14">
        <f>'[1]Лицевые счета домов свод'!F1045</f>
        <v>995.35</v>
      </c>
      <c r="G7" s="14">
        <f>'[1]Лицевые счета домов свод'!G1045</f>
        <v>0</v>
      </c>
      <c r="H7" s="14">
        <f>'[1]Лицевые счета домов свод'!H1045</f>
        <v>-995.35</v>
      </c>
      <c r="I7" s="14">
        <f>'[1]Лицевые счета домов свод'!I1045</f>
        <v>0</v>
      </c>
      <c r="J7" s="14">
        <f>'[1]Лицевые счета домов свод'!J1045</f>
        <v>0</v>
      </c>
      <c r="K7" s="14">
        <f>'[1]Лицевые счета домов свод'!K1045</f>
        <v>0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свод'!E1046</f>
        <v>0</v>
      </c>
      <c r="F8" s="14">
        <f>'[1]Лицевые счета домов свод'!F1046</f>
        <v>3720</v>
      </c>
      <c r="G8" s="14">
        <f>'[1]Лицевые счета домов свод'!G1046</f>
        <v>800</v>
      </c>
      <c r="H8" s="14">
        <f>'[1]Лицевые счета домов свод'!H1046</f>
        <v>800</v>
      </c>
      <c r="I8" s="14">
        <f>'[1]Лицевые счета домов свод'!I1046</f>
        <v>0</v>
      </c>
      <c r="J8" s="14">
        <f>'[1]Лицевые счета домов свод'!J1046</f>
        <v>4520</v>
      </c>
      <c r="K8" s="14">
        <f>'[1]Лицевые счета домов свод'!K1046</f>
        <v>0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свод'!E1047</f>
        <v>0</v>
      </c>
      <c r="F9" s="14">
        <f>'[1]Лицевые счета домов свод'!F1047</f>
        <v>32676.05</v>
      </c>
      <c r="G9" s="14">
        <f>'[1]Лицевые счета домов свод'!G1047</f>
        <v>62526.84</v>
      </c>
      <c r="H9" s="14">
        <f>'[1]Лицевые счета домов свод'!H1047</f>
        <v>51625.77</v>
      </c>
      <c r="I9" s="14">
        <f>'[1]Лицевые счета домов свод'!I1047</f>
        <v>0</v>
      </c>
      <c r="J9" s="14">
        <f>'[1]Лицевые счета домов свод'!J1047</f>
        <v>84301.81999999999</v>
      </c>
      <c r="K9" s="14">
        <f>'[1]Лицевые счета домов свод'!K1047</f>
        <v>10901.07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свод'!E1048</f>
        <v>0</v>
      </c>
      <c r="F10" s="14">
        <f>'[1]Лицевые счета домов свод'!F1048</f>
        <v>0</v>
      </c>
      <c r="G10" s="14">
        <f>'[1]Лицевые счета домов свод'!G1048</f>
        <v>0</v>
      </c>
      <c r="H10" s="14">
        <f>'[1]Лицевые счета домов свод'!H1048</f>
        <v>0</v>
      </c>
      <c r="I10" s="14">
        <f>'[1]Лицевые счета домов свод'!I1048</f>
        <v>0</v>
      </c>
      <c r="J10" s="14">
        <f>'[1]Лицевые счета домов свод'!J1048</f>
        <v>0</v>
      </c>
      <c r="K10" s="14">
        <f>'[1]Лицевые счета домов свод'!K1048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свод'!E1049</f>
        <v>0</v>
      </c>
      <c r="F11" s="14">
        <f>'[1]Лицевые счета домов свод'!F1049</f>
        <v>0</v>
      </c>
      <c r="G11" s="14">
        <f>'[1]Лицевые счета домов свод'!G1049</f>
        <v>0</v>
      </c>
      <c r="H11" s="14">
        <f>'[1]Лицевые счета домов свод'!H1049</f>
        <v>0</v>
      </c>
      <c r="I11" s="14">
        <f>'[1]Лицевые счета домов свод'!I1049</f>
        <v>0</v>
      </c>
      <c r="J11" s="14">
        <f>'[1]Лицевые счета домов свод'!J1049</f>
        <v>0</v>
      </c>
      <c r="K11" s="14">
        <f>'[1]Лицевые счета домов свод'!K1049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SUM(E5:E11)</f>
        <v>7183.799999999999</v>
      </c>
      <c r="F12" s="5">
        <f>SUM(F5:F11)</f>
        <v>109313.76000000001</v>
      </c>
      <c r="G12" s="5">
        <f>SUM(G5:G11)</f>
        <v>206571.91999999998</v>
      </c>
      <c r="H12" s="5">
        <f>SUM(H5:H11)</f>
        <v>192777.5</v>
      </c>
      <c r="I12" s="5">
        <f>SUM(I5:I11)</f>
        <v>88218.75</v>
      </c>
      <c r="J12" s="5">
        <f>SUM(J5:J11)</f>
        <v>213872.51</v>
      </c>
      <c r="K12" s="5">
        <f>SUM(K5:K11)</f>
        <v>20978.219999999965</v>
      </c>
      <c r="L12" s="16"/>
    </row>
    <row r="13" spans="1:12" ht="12.75">
      <c r="A13" s="13"/>
      <c r="B13" s="13"/>
      <c r="C13" s="13"/>
      <c r="D13" s="17" t="s">
        <v>23</v>
      </c>
      <c r="E13" s="14">
        <f>'[1]Лицевые счета домов свод'!E1051</f>
        <v>1768.4</v>
      </c>
      <c r="F13" s="14">
        <f>'[1]Лицевые счета домов свод'!F1051</f>
        <v>-46567.84</v>
      </c>
      <c r="G13" s="14">
        <f>'[1]Лицевые счета домов свод'!G1051</f>
        <v>53184.840000000004</v>
      </c>
      <c r="H13" s="14">
        <f>'[1]Лицевые счета домов свод'!H1051</f>
        <v>49347.90000000001</v>
      </c>
      <c r="I13" s="14">
        <f>'[1]Лицевые счета домов свод'!I1051</f>
        <v>35636</v>
      </c>
      <c r="J13" s="14">
        <f>'[1]Лицевые счета домов свод'!J1051</f>
        <v>-32855.94</v>
      </c>
      <c r="K13" s="14">
        <f>'[1]Лицевые счета домов свод'!K1051</f>
        <v>5605.34</v>
      </c>
      <c r="L13" s="15"/>
    </row>
    <row r="14" spans="1:12" ht="12.75">
      <c r="A14" s="13"/>
      <c r="B14" s="13"/>
      <c r="C14" s="13"/>
      <c r="D14" s="17" t="s">
        <v>24</v>
      </c>
      <c r="E14" s="14">
        <f>'[1]Лицевые счета домов свод'!E1052</f>
        <v>2407.43</v>
      </c>
      <c r="F14" s="14">
        <f>'[1]Лицевые счета домов свод'!F1052</f>
        <v>-2407.4199999999996</v>
      </c>
      <c r="G14" s="14">
        <f>'[1]Лицевые счета домов свод'!G1052</f>
        <v>69674.09999999999</v>
      </c>
      <c r="H14" s="14">
        <f>'[1]Лицевые счета домов свод'!H1052</f>
        <v>64647.88</v>
      </c>
      <c r="I14" s="14">
        <f>'[1]Лицевые счета домов свод'!I1052</f>
        <v>69674.09999999999</v>
      </c>
      <c r="J14" s="14">
        <f>'[1]Лицевые счета домов свод'!J1052</f>
        <v>-7433.639999999999</v>
      </c>
      <c r="K14" s="14">
        <f>'[1]Лицевые счета домов свод'!K1052</f>
        <v>7433.649999999998</v>
      </c>
      <c r="L14" s="15"/>
    </row>
    <row r="15" spans="1:12" ht="12.75">
      <c r="A15" s="13"/>
      <c r="B15" s="13"/>
      <c r="C15" s="13"/>
      <c r="D15" s="17" t="s">
        <v>25</v>
      </c>
      <c r="E15" s="14">
        <f>'[1]Лицевые счета домов свод'!E1053</f>
        <v>-59.13</v>
      </c>
      <c r="F15" s="14">
        <f>'[1]Лицевые счета домов свод'!F1053</f>
        <v>-1782.4499999999998</v>
      </c>
      <c r="G15" s="14">
        <f>'[1]Лицевые счета домов свод'!G1053</f>
        <v>26011.69</v>
      </c>
      <c r="H15" s="14">
        <f>'[1]Лицевые счета домов свод'!H1053</f>
        <v>24135.19</v>
      </c>
      <c r="I15" s="14">
        <f>'[1]Лицевые счета домов свод'!I1053</f>
        <v>0</v>
      </c>
      <c r="J15" s="14">
        <f>'[1]Лицевые счета домов свод'!J1053</f>
        <v>22352.739999999998</v>
      </c>
      <c r="K15" s="14">
        <f>'[1]Лицевые счета домов свод'!K1053</f>
        <v>1817.3699999999972</v>
      </c>
      <c r="L15" s="15"/>
    </row>
    <row r="16" spans="1:12" ht="12.75">
      <c r="A16" s="13"/>
      <c r="B16" s="13"/>
      <c r="C16" s="13"/>
      <c r="D16" s="17" t="s">
        <v>26</v>
      </c>
      <c r="E16" s="14">
        <f>'[1]Лицевые счета домов свод'!E1054</f>
        <v>0</v>
      </c>
      <c r="F16" s="14">
        <f>'[1]Лицевые счета домов свод'!F1054</f>
        <v>0</v>
      </c>
      <c r="G16" s="14">
        <f>'[1]Лицевые счета домов свод'!G1054</f>
        <v>0</v>
      </c>
      <c r="H16" s="14">
        <f>'[1]Лицевые счета домов свод'!H1054</f>
        <v>0</v>
      </c>
      <c r="I16" s="14">
        <f>'[1]Лицевые счета домов свод'!I1054</f>
        <v>134.795</v>
      </c>
      <c r="J16" s="14">
        <f>'[1]Лицевые счета домов свод'!J1054</f>
        <v>-134.795</v>
      </c>
      <c r="K16" s="14">
        <f>'[1]Лицевые счета домов свод'!K1054</f>
        <v>0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свод'!E1055</f>
        <v>147.65</v>
      </c>
      <c r="F17" s="14">
        <f>'[1]Лицевые счета домов свод'!F1055</f>
        <v>404.0999999999999</v>
      </c>
      <c r="G17" s="14">
        <f>'[1]Лицевые счета домов свод'!G1055</f>
        <v>4273.330000000001</v>
      </c>
      <c r="H17" s="14">
        <f>'[1]Лицевые счета домов свод'!H1055</f>
        <v>3965.0600000000004</v>
      </c>
      <c r="I17" s="14">
        <f>'[1]Лицевые счета домов свод'!I1055</f>
        <v>0</v>
      </c>
      <c r="J17" s="14">
        <f>'[1]Лицевые счета домов свод'!J1055</f>
        <v>4369.16</v>
      </c>
      <c r="K17" s="14">
        <f>'[1]Лицевые счета домов свод'!K1055</f>
        <v>455.9200000000003</v>
      </c>
      <c r="L17" s="15"/>
    </row>
    <row r="18" spans="1:12" ht="33" customHeight="1">
      <c r="A18" s="13"/>
      <c r="B18" s="13"/>
      <c r="C18" s="13"/>
      <c r="D18" s="17" t="s">
        <v>28</v>
      </c>
      <c r="E18" s="14">
        <f>'[1]Лицевые счета домов свод'!E1056</f>
        <v>4.79</v>
      </c>
      <c r="F18" s="14">
        <f>'[1]Лицевые счета домов свод'!F1056</f>
        <v>297.12</v>
      </c>
      <c r="G18" s="14">
        <f>'[1]Лицевые счета домов свод'!G1056</f>
        <v>139.32</v>
      </c>
      <c r="H18" s="14">
        <f>'[1]Лицевые счета домов свод'!H1056</f>
        <v>129.29999999999998</v>
      </c>
      <c r="I18" s="14">
        <f>'[1]Лицевые счета домов свод'!I1056</f>
        <v>0</v>
      </c>
      <c r="J18" s="14">
        <f>'[1]Лицевые счета домов свод'!J1056</f>
        <v>426.41999999999996</v>
      </c>
      <c r="K18" s="14">
        <f>'[1]Лицевые счета домов свод'!K1056</f>
        <v>14.810000000000016</v>
      </c>
      <c r="L18" s="15"/>
    </row>
    <row r="19" spans="1:12" ht="12.75">
      <c r="A19" s="13"/>
      <c r="B19" s="13"/>
      <c r="C19" s="13"/>
      <c r="D19" s="17" t="s">
        <v>29</v>
      </c>
      <c r="E19" s="14">
        <f>'[1]Лицевые счета домов свод'!E1057</f>
        <v>1056.14</v>
      </c>
      <c r="F19" s="14">
        <f>'[1]Лицевые счета домов свод'!F1057</f>
        <v>-1056.14</v>
      </c>
      <c r="G19" s="14">
        <f>'[1]Лицевые счета домов свод'!G1057</f>
        <v>30563.87</v>
      </c>
      <c r="H19" s="14">
        <f>'[1]Лицевые счета домов свод'!H1057</f>
        <v>28358.87</v>
      </c>
      <c r="I19" s="14">
        <f>'[1]Лицевые счета домов свод'!I1057</f>
        <v>30563.87</v>
      </c>
      <c r="J19" s="14">
        <f>'[1]Лицевые счета домов свод'!J1057</f>
        <v>-3261.1399999999994</v>
      </c>
      <c r="K19" s="14">
        <f>'[1]Лицевые счета домов свод'!K1057</f>
        <v>3261.1399999999994</v>
      </c>
      <c r="L19" s="15"/>
    </row>
    <row r="20" spans="1:12" ht="12.75">
      <c r="A20" s="13"/>
      <c r="B20" s="13"/>
      <c r="C20" s="13"/>
      <c r="D20" s="17" t="s">
        <v>30</v>
      </c>
      <c r="E20" s="14">
        <f>'[1]Лицевые счета домов свод'!E1058</f>
        <v>995.06</v>
      </c>
      <c r="F20" s="14">
        <f>'[1]Лицевые счета домов свод'!F1058</f>
        <v>11335.05</v>
      </c>
      <c r="G20" s="14">
        <f>'[1]Лицевые счета домов свод'!G1058</f>
        <v>28798.68</v>
      </c>
      <c r="H20" s="14">
        <f>'[1]Лицевые счета домов свод'!H1058</f>
        <v>26721.079999999998</v>
      </c>
      <c r="I20" s="14">
        <f>'[1]Лицевые счета домов свод'!I1058</f>
        <v>26306.195420000004</v>
      </c>
      <c r="J20" s="14">
        <f>'[1]Лицевые счета домов свод'!J1058</f>
        <v>11749.934579999994</v>
      </c>
      <c r="K20" s="14">
        <f>'[1]Лицевые счета домов свод'!K1058</f>
        <v>3072.660000000006</v>
      </c>
      <c r="L20" s="15"/>
    </row>
    <row r="21" spans="1:12" ht="12.75">
      <c r="A21" s="13"/>
      <c r="B21" s="13"/>
      <c r="C21" s="13"/>
      <c r="D21" s="17" t="s">
        <v>31</v>
      </c>
      <c r="E21" s="14">
        <f>'[1]Лицевые счета домов свод'!E1059</f>
        <v>131.64</v>
      </c>
      <c r="F21" s="14">
        <f>'[1]Лицевые счета домов свод'!F1059</f>
        <v>4120.75</v>
      </c>
      <c r="G21" s="14">
        <f>'[1]Лицевые счета домов свод'!G1059</f>
        <v>3808.9100000000008</v>
      </c>
      <c r="H21" s="14">
        <f>'[1]Лицевые счета домов свод'!H1059</f>
        <v>3534.1000000000004</v>
      </c>
      <c r="I21" s="14">
        <f>'[1]Лицевые счета домов свод'!I1059</f>
        <v>0</v>
      </c>
      <c r="J21" s="14">
        <f>'[1]Лицевые счета домов свод'!J1059</f>
        <v>7654.85</v>
      </c>
      <c r="K21" s="14">
        <f>'[1]Лицевые счета домов свод'!K1059</f>
        <v>406.4499999999998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6451.980000000001</v>
      </c>
      <c r="F22" s="5">
        <f>SUM(F13:F21)</f>
        <v>-35656.829999999994</v>
      </c>
      <c r="G22" s="5">
        <f>SUM(G13:G21)</f>
        <v>216454.74</v>
      </c>
      <c r="H22" s="5">
        <f>SUM(H13:H21)</f>
        <v>200839.38</v>
      </c>
      <c r="I22" s="18">
        <f>SUM(I13:I21)</f>
        <v>162314.96042</v>
      </c>
      <c r="J22" s="18">
        <f>SUM(J13:J21)</f>
        <v>2867.5895799999853</v>
      </c>
      <c r="K22" s="5">
        <f>SUM(K13:K21)</f>
        <v>22067.34</v>
      </c>
      <c r="L22" s="16"/>
    </row>
    <row r="23" spans="1:12" ht="12.75">
      <c r="A23" s="13"/>
      <c r="B23" s="13"/>
      <c r="C23" s="13"/>
      <c r="D23" s="19" t="s">
        <v>33</v>
      </c>
      <c r="E23" s="20">
        <f>E12+E22</f>
        <v>13635.78</v>
      </c>
      <c r="F23" s="20">
        <f>F12+F22</f>
        <v>73656.93000000002</v>
      </c>
      <c r="G23" s="20">
        <f>G12+G22</f>
        <v>423026.66</v>
      </c>
      <c r="H23" s="20">
        <f>H12+H22</f>
        <v>393616.88</v>
      </c>
      <c r="I23" s="21">
        <f>I12+I22</f>
        <v>250533.71042</v>
      </c>
      <c r="J23" s="21">
        <f>J12+J22</f>
        <v>216740.09957999998</v>
      </c>
      <c r="K23" s="20">
        <f>K12+K22</f>
        <v>43045.55999999997</v>
      </c>
      <c r="L23" s="22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свод'!E1061</f>
        <v>0</v>
      </c>
      <c r="F24" s="14">
        <f>'[1]Лицевые счета домов свод'!F1061</f>
        <v>0</v>
      </c>
      <c r="G24" s="14">
        <f>'[1]Лицевые счета домов свод'!G1061</f>
        <v>317747.91000000003</v>
      </c>
      <c r="H24" s="14">
        <f>'[1]Лицевые счета домов свод'!H1061</f>
        <v>236029.41999999998</v>
      </c>
      <c r="I24" s="14">
        <f>'[1]Лицевые счета домов свод'!I1061</f>
        <v>317747.91000000003</v>
      </c>
      <c r="J24" s="14">
        <f>'[1]Лицевые счета домов свод'!J1061</f>
        <v>-81718.49000000005</v>
      </c>
      <c r="K24" s="23">
        <f>'[1]Лицевые счета домов свод'!K1061</f>
        <v>81718.49000000005</v>
      </c>
      <c r="L24" s="15"/>
    </row>
    <row r="25" spans="1:12" ht="12.75">
      <c r="A25" s="13"/>
      <c r="B25" s="13"/>
      <c r="C25" s="13"/>
      <c r="D25" s="24" t="s">
        <v>35</v>
      </c>
      <c r="E25" s="14">
        <f>'[1]Лицевые счета домов свод'!E1062</f>
        <v>4066.2</v>
      </c>
      <c r="F25" s="14">
        <f>'[1]Лицевые счета домов свод'!F1062</f>
        <v>-28463.55</v>
      </c>
      <c r="G25" s="14">
        <f>'[1]Лицевые счета домов свод'!G1062</f>
        <v>38865.36</v>
      </c>
      <c r="H25" s="14">
        <f>'[1]Лицевые счета домов свод'!H1062</f>
        <v>37520.74</v>
      </c>
      <c r="I25" s="14">
        <f>'[1]Лицевые счета домов свод'!I1062</f>
        <v>0</v>
      </c>
      <c r="J25" s="14">
        <f>'[1]Лицевые счета домов свод'!J1062</f>
        <v>9057.189999999999</v>
      </c>
      <c r="K25" s="14">
        <f>'[1]Лицевые счета домов свод'!K1062</f>
        <v>5410.82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свод'!E1063</f>
        <v>1216.49</v>
      </c>
      <c r="F26" s="14">
        <f>'[1]Лицевые счета домов свод'!F1063</f>
        <v>-1642.72</v>
      </c>
      <c r="G26" s="14">
        <f>'[1]Лицевые счета домов свод'!G1063</f>
        <v>9504</v>
      </c>
      <c r="H26" s="14">
        <f>'[1]Лицевые счета домов свод'!H1063</f>
        <v>10225.92</v>
      </c>
      <c r="I26" s="14">
        <f>'[1]Лицевые счета домов свод'!I1063</f>
        <v>9504</v>
      </c>
      <c r="J26" s="14">
        <f>'[1]Лицевые счета домов свод'!J1063</f>
        <v>-920.7999999999993</v>
      </c>
      <c r="K26" s="14">
        <f>'[1]Лицевые счета домов свод'!K1063</f>
        <v>494.5699999999997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свод'!E1064</f>
        <v>1558.09</v>
      </c>
      <c r="F27" s="14">
        <f>'[1]Лицевые счета домов свод'!F1064</f>
        <v>0</v>
      </c>
      <c r="G27" s="14">
        <f>'[1]Лицевые счета домов свод'!G1064</f>
        <v>26191.320000000003</v>
      </c>
      <c r="H27" s="14">
        <f>'[1]Лицевые счета домов свод'!H1064</f>
        <v>25906.910000000003</v>
      </c>
      <c r="I27" s="14">
        <f>'[1]Лицевые счета домов свод'!I1064</f>
        <v>25906.910000000003</v>
      </c>
      <c r="J27" s="14">
        <f>'[1]Лицевые счета домов свод'!J1064</f>
        <v>0</v>
      </c>
      <c r="K27" s="14">
        <f>'[1]Лицевые счета домов свод'!K1064</f>
        <v>1842.5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свод'!E1065</f>
        <v>3461.09</v>
      </c>
      <c r="F28" s="14">
        <f>'[1]Лицевые счета домов свод'!F1065</f>
        <v>-3461.09</v>
      </c>
      <c r="G28" s="14">
        <f>'[1]Лицевые счета домов свод'!G1065</f>
        <v>61436.87999999998</v>
      </c>
      <c r="H28" s="14">
        <f>'[1]Лицевые счета домов свод'!H1065</f>
        <v>60575.95999999999</v>
      </c>
      <c r="I28" s="14">
        <f>'[1]Лицевые счета домов свод'!I1065</f>
        <v>61436.87999999998</v>
      </c>
      <c r="J28" s="14">
        <f>'[1]Лицевые счета домов свод'!J1065</f>
        <v>-4322.0099999999875</v>
      </c>
      <c r="K28" s="14">
        <f>'[1]Лицевые счета домов свод'!K1065</f>
        <v>4322.009999999995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свод'!E1066</f>
        <v>3461.1</v>
      </c>
      <c r="F29" s="14">
        <f>'[1]Лицевые счета домов свод'!F1066</f>
        <v>-3461.1</v>
      </c>
      <c r="G29" s="14">
        <f>'[1]Лицевые счета домов свод'!G1066</f>
        <v>58203.35999999999</v>
      </c>
      <c r="H29" s="14">
        <f>'[1]Лицевые счета домов свод'!H1066</f>
        <v>57569.93</v>
      </c>
      <c r="I29" s="14">
        <f>'[1]Лицевые счета домов свод'!I1066</f>
        <v>58203.35999999999</v>
      </c>
      <c r="J29" s="14">
        <f>'[1]Лицевые счета домов свод'!J1066</f>
        <v>-4094.5299999999916</v>
      </c>
      <c r="K29" s="14">
        <f>'[1]Лицевые счета домов свод'!K1066</f>
        <v>4094.5299999999916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свод'!E1067</f>
        <v>3384.15</v>
      </c>
      <c r="F30" s="14">
        <f>'[1]Лицевые счета домов свод'!F1067</f>
        <v>-3384.15</v>
      </c>
      <c r="G30" s="14">
        <f>'[1]Лицевые счета домов свод'!G1067</f>
        <v>85933.56000000001</v>
      </c>
      <c r="H30" s="14">
        <f>'[1]Лицевые счета домов свод'!H1067</f>
        <v>80556.97000000002</v>
      </c>
      <c r="I30" s="14">
        <f>'[1]Лицевые счета домов свод'!I1067</f>
        <v>85933.56000000001</v>
      </c>
      <c r="J30" s="14">
        <f>'[1]Лицевые счета домов свод'!J1067</f>
        <v>-8760.740000000005</v>
      </c>
      <c r="K30" s="14">
        <f>'[1]Лицевые счета домов свод'!K1067</f>
        <v>8760.740000000005</v>
      </c>
      <c r="L30" s="15"/>
    </row>
    <row r="31" spans="1:12" ht="12.75">
      <c r="A31" s="13"/>
      <c r="B31" s="13"/>
      <c r="C31" s="13"/>
      <c r="D31" s="13" t="s">
        <v>41</v>
      </c>
      <c r="E31" s="14">
        <f>'[1]Лицевые счета домов свод'!E1068</f>
        <v>-62.54</v>
      </c>
      <c r="F31" s="14">
        <f>'[1]Лицевые счета домов свод'!F1068</f>
        <v>62.54</v>
      </c>
      <c r="G31" s="14">
        <f>'[1]Лицевые счета домов свод'!G1068</f>
        <v>0</v>
      </c>
      <c r="H31" s="14">
        <f>'[1]Лицевые счета домов свод'!H1068</f>
        <v>0</v>
      </c>
      <c r="I31" s="14">
        <f>'[1]Лицевые счета домов свод'!I1068</f>
        <v>0</v>
      </c>
      <c r="J31" s="14">
        <f>'[1]Лицевые счета домов свод'!J1068</f>
        <v>62.54</v>
      </c>
      <c r="K31" s="14">
        <f>'[1]Лицевые счета домов свод'!K1068</f>
        <v>-62.54</v>
      </c>
      <c r="L31" s="15"/>
    </row>
    <row r="32" spans="1:12" ht="12.75">
      <c r="A32" s="25"/>
      <c r="B32" s="20" t="s">
        <v>42</v>
      </c>
      <c r="C32" s="20"/>
      <c r="D32" s="20"/>
      <c r="E32" s="20">
        <f>SUM(E24:E31)+E12+E22</f>
        <v>30720.36</v>
      </c>
      <c r="F32" s="20">
        <f>SUM(F24:F31)+F12+F22</f>
        <v>33306.86000000001</v>
      </c>
      <c r="G32" s="20">
        <f>SUM(G24:G31)+G12+G22</f>
        <v>1020909.05</v>
      </c>
      <c r="H32" s="20">
        <f>SUM(H24:H31)+H12+H22</f>
        <v>902002.73</v>
      </c>
      <c r="I32" s="21">
        <f>SUM(I24:I31)+I12+I22</f>
        <v>809266.33042</v>
      </c>
      <c r="J32" s="21">
        <f>SUM(J24:J31)+J12+J22</f>
        <v>126043.25957999997</v>
      </c>
      <c r="K32" s="20">
        <f>SUM(K24:K31)+K12+K22</f>
        <v>149626.68</v>
      </c>
      <c r="L32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zoomScale="80" zoomScaleNormal="80" workbookViewId="0" topLeftCell="A1">
      <selection activeCell="E35" sqref="E35"/>
    </sheetView>
  </sheetViews>
  <sheetFormatPr defaultColWidth="12.57421875" defaultRowHeight="12.75"/>
  <cols>
    <col min="1" max="1" width="9.57421875" style="0" customWidth="1"/>
    <col min="2" max="2" width="32.28125" style="0" customWidth="1"/>
    <col min="3" max="3" width="28.140625" style="0" customWidth="1"/>
    <col min="4" max="4" width="39.28125" style="0" customWidth="1"/>
    <col min="5" max="5" width="17.140625" style="0" customWidth="1"/>
    <col min="6" max="16384" width="11.57421875" style="0" customWidth="1"/>
  </cols>
  <sheetData>
    <row r="2" spans="1:5" ht="12.75">
      <c r="A2" s="26" t="s">
        <v>43</v>
      </c>
      <c r="B2" s="26"/>
      <c r="C2" s="26"/>
      <c r="D2" s="26"/>
      <c r="E2" s="26"/>
    </row>
    <row r="3" spans="1:5" ht="12.75">
      <c r="A3" s="27" t="s">
        <v>1</v>
      </c>
      <c r="B3" s="28" t="s">
        <v>44</v>
      </c>
      <c r="C3" s="28" t="s">
        <v>2</v>
      </c>
      <c r="D3" s="28" t="s">
        <v>45</v>
      </c>
      <c r="E3" s="28" t="s">
        <v>46</v>
      </c>
    </row>
    <row r="4" spans="1:5" ht="12.75">
      <c r="A4" s="29">
        <v>1</v>
      </c>
      <c r="B4" s="29" t="s">
        <v>47</v>
      </c>
      <c r="C4" s="29" t="s">
        <v>48</v>
      </c>
      <c r="D4" s="29" t="s">
        <v>49</v>
      </c>
      <c r="E4" s="29">
        <v>5364.95</v>
      </c>
    </row>
    <row r="5" spans="1:5" ht="12.75">
      <c r="A5" s="29">
        <v>2</v>
      </c>
      <c r="B5" s="30" t="s">
        <v>47</v>
      </c>
      <c r="C5" s="30" t="s">
        <v>48</v>
      </c>
      <c r="D5" s="30" t="s">
        <v>50</v>
      </c>
      <c r="E5" s="30">
        <v>7685.03</v>
      </c>
    </row>
    <row r="6" spans="1:5" ht="12.75">
      <c r="A6" s="31"/>
      <c r="B6" s="31" t="s">
        <v>51</v>
      </c>
      <c r="C6" s="31"/>
      <c r="D6" s="31"/>
      <c r="E6" s="31">
        <f>E4+E5</f>
        <v>13049.98</v>
      </c>
    </row>
    <row r="7" spans="1:5" ht="12.75">
      <c r="A7" s="15"/>
      <c r="B7" s="15"/>
      <c r="C7" s="15"/>
      <c r="D7" s="15"/>
      <c r="E7" s="15"/>
    </row>
    <row r="8" spans="1:5" ht="12.75">
      <c r="A8" s="26" t="s">
        <v>52</v>
      </c>
      <c r="B8" s="26"/>
      <c r="C8" s="26"/>
      <c r="D8" s="26"/>
      <c r="E8" s="26"/>
    </row>
    <row r="9" spans="1:5" ht="12.75">
      <c r="A9" s="27" t="s">
        <v>1</v>
      </c>
      <c r="B9" s="28" t="s">
        <v>44</v>
      </c>
      <c r="C9" s="28" t="s">
        <v>2</v>
      </c>
      <c r="D9" s="28" t="s">
        <v>45</v>
      </c>
      <c r="E9" s="28" t="s">
        <v>46</v>
      </c>
    </row>
    <row r="10" spans="1:5" ht="12.75">
      <c r="A10" s="29">
        <v>1</v>
      </c>
      <c r="B10" s="32" t="s">
        <v>53</v>
      </c>
      <c r="C10" s="29" t="s">
        <v>48</v>
      </c>
      <c r="D10" s="29"/>
      <c r="E10" s="29">
        <v>9569.8</v>
      </c>
    </row>
    <row r="11" spans="1:5" ht="12.75">
      <c r="A11" s="29">
        <v>2</v>
      </c>
      <c r="B11" s="30"/>
      <c r="C11" s="30"/>
      <c r="D11" s="30"/>
      <c r="E11" s="30"/>
    </row>
    <row r="12" spans="1:5" ht="12.75">
      <c r="A12" s="29">
        <v>3</v>
      </c>
      <c r="B12" s="29"/>
      <c r="C12" s="29"/>
      <c r="D12" s="29"/>
      <c r="E12" s="29"/>
    </row>
    <row r="13" spans="1:5" ht="12.75">
      <c r="A13" s="31"/>
      <c r="B13" s="31" t="s">
        <v>51</v>
      </c>
      <c r="C13" s="31"/>
      <c r="D13" s="31"/>
      <c r="E13" s="31">
        <f>E11+E10+E12</f>
        <v>9569.8</v>
      </c>
    </row>
    <row r="14" spans="1:5" ht="12.75">
      <c r="A14" s="15"/>
      <c r="B14" s="15"/>
      <c r="C14" s="15"/>
      <c r="D14" s="15"/>
      <c r="E14" s="15"/>
    </row>
    <row r="15" spans="1:5" ht="12.75">
      <c r="A15" s="26" t="s">
        <v>54</v>
      </c>
      <c r="B15" s="26"/>
      <c r="C15" s="26"/>
      <c r="D15" s="26"/>
      <c r="E15" s="26"/>
    </row>
    <row r="16" spans="1:5" ht="12.75">
      <c r="A16" s="27" t="s">
        <v>1</v>
      </c>
      <c r="B16" s="28" t="s">
        <v>44</v>
      </c>
      <c r="C16" s="28" t="s">
        <v>2</v>
      </c>
      <c r="D16" s="28" t="s">
        <v>45</v>
      </c>
      <c r="E16" s="28" t="s">
        <v>46</v>
      </c>
    </row>
    <row r="17" spans="1:5" ht="46.5" customHeight="1">
      <c r="A17" s="29">
        <v>1</v>
      </c>
      <c r="B17" s="32" t="s">
        <v>55</v>
      </c>
      <c r="C17" s="29" t="s">
        <v>48</v>
      </c>
      <c r="D17" s="29" t="s">
        <v>56</v>
      </c>
      <c r="E17" s="29">
        <v>16531.26</v>
      </c>
    </row>
    <row r="18" spans="1:5" ht="12.75">
      <c r="A18" s="29">
        <v>2</v>
      </c>
      <c r="B18" s="30"/>
      <c r="C18" s="30"/>
      <c r="D18" s="30"/>
      <c r="E18" s="30"/>
    </row>
    <row r="19" spans="1:5" ht="12.75">
      <c r="A19" s="29">
        <v>3</v>
      </c>
      <c r="B19" s="29"/>
      <c r="C19" s="29"/>
      <c r="D19" s="29"/>
      <c r="E19" s="29"/>
    </row>
    <row r="20" spans="1:5" ht="12.75">
      <c r="A20" s="31"/>
      <c r="B20" s="31" t="s">
        <v>51</v>
      </c>
      <c r="C20" s="31"/>
      <c r="D20" s="31"/>
      <c r="E20" s="31">
        <f>E18+E17+E19</f>
        <v>16531.26</v>
      </c>
    </row>
    <row r="21" spans="1:5" ht="12.75">
      <c r="A21" s="15"/>
      <c r="B21" s="15"/>
      <c r="C21" s="15"/>
      <c r="D21" s="15"/>
      <c r="E21" s="15"/>
    </row>
    <row r="22" spans="1:5" ht="12.75">
      <c r="A22" s="26" t="s">
        <v>57</v>
      </c>
      <c r="B22" s="26"/>
      <c r="C22" s="26"/>
      <c r="D22" s="26"/>
      <c r="E22" s="26"/>
    </row>
    <row r="23" spans="1:5" ht="12.75">
      <c r="A23" s="27" t="s">
        <v>1</v>
      </c>
      <c r="B23" s="28" t="s">
        <v>44</v>
      </c>
      <c r="C23" s="28" t="s">
        <v>2</v>
      </c>
      <c r="D23" s="28" t="s">
        <v>45</v>
      </c>
      <c r="E23" s="28" t="s">
        <v>46</v>
      </c>
    </row>
    <row r="24" spans="1:5" ht="57.75" customHeight="1">
      <c r="A24" s="29">
        <v>1</v>
      </c>
      <c r="B24" s="32" t="s">
        <v>58</v>
      </c>
      <c r="C24" s="30" t="s">
        <v>48</v>
      </c>
      <c r="D24" s="29"/>
      <c r="E24" s="29">
        <v>5896</v>
      </c>
    </row>
    <row r="25" spans="1:5" ht="12.75">
      <c r="A25" s="29">
        <v>2</v>
      </c>
      <c r="B25" s="29" t="s">
        <v>59</v>
      </c>
      <c r="C25" s="29" t="s">
        <v>48</v>
      </c>
      <c r="D25" s="29" t="s">
        <v>60</v>
      </c>
      <c r="E25" s="29">
        <v>3645.33</v>
      </c>
    </row>
    <row r="26" spans="1:5" ht="12.75">
      <c r="A26" s="31"/>
      <c r="B26" s="31" t="s">
        <v>51</v>
      </c>
      <c r="C26" s="31"/>
      <c r="D26" s="31"/>
      <c r="E26" s="31">
        <f>E24+E25</f>
        <v>9541.33</v>
      </c>
    </row>
    <row r="27" spans="1:5" ht="12.75">
      <c r="A27" s="15"/>
      <c r="B27" s="15"/>
      <c r="C27" s="15"/>
      <c r="D27" s="15"/>
      <c r="E27" s="15"/>
    </row>
    <row r="28" spans="1:5" ht="12.75">
      <c r="A28" s="26" t="s">
        <v>61</v>
      </c>
      <c r="B28" s="26"/>
      <c r="C28" s="26"/>
      <c r="D28" s="26"/>
      <c r="E28" s="26"/>
    </row>
    <row r="29" spans="1:5" ht="12.75">
      <c r="A29" s="27" t="s">
        <v>1</v>
      </c>
      <c r="B29" s="28" t="s">
        <v>44</v>
      </c>
      <c r="C29" s="28" t="s">
        <v>2</v>
      </c>
      <c r="D29" s="28" t="s">
        <v>45</v>
      </c>
      <c r="E29" s="28" t="s">
        <v>46</v>
      </c>
    </row>
    <row r="30" spans="1:5" ht="12.75">
      <c r="A30" s="29">
        <v>1</v>
      </c>
      <c r="B30" s="29" t="s">
        <v>62</v>
      </c>
      <c r="C30" s="30" t="s">
        <v>48</v>
      </c>
      <c r="D30" s="29" t="s">
        <v>63</v>
      </c>
      <c r="E30" s="29">
        <v>39526.38</v>
      </c>
    </row>
    <row r="31" spans="1:5" ht="12.75">
      <c r="A31" s="29">
        <v>2</v>
      </c>
      <c r="B31" s="30"/>
      <c r="C31" s="30"/>
      <c r="D31" s="30"/>
      <c r="E31" s="30"/>
    </row>
    <row r="32" spans="1:5" ht="12.75">
      <c r="A32" s="29">
        <v>3</v>
      </c>
      <c r="B32" s="29"/>
      <c r="C32" s="29"/>
      <c r="D32" s="29"/>
      <c r="E32" s="29"/>
    </row>
    <row r="33" spans="1:5" ht="12.75">
      <c r="A33" s="31"/>
      <c r="B33" s="31" t="s">
        <v>51</v>
      </c>
      <c r="C33" s="31"/>
      <c r="D33" s="31"/>
      <c r="E33" s="31">
        <f>E31+E30+E32</f>
        <v>39526.38</v>
      </c>
    </row>
    <row r="35" spans="1:5" ht="12.75">
      <c r="A35" s="33"/>
      <c r="B35" s="33" t="s">
        <v>64</v>
      </c>
      <c r="C35" s="33"/>
      <c r="D35" s="33"/>
      <c r="E35" s="33">
        <f>E6+E13+E20+E26+E33</f>
        <v>88218.75</v>
      </c>
    </row>
  </sheetData>
  <sheetProtection selectLockedCells="1" selectUnlockedCells="1"/>
  <mergeCells count="5">
    <mergeCell ref="A2:E2"/>
    <mergeCell ref="A8:E8"/>
    <mergeCell ref="A15:E15"/>
    <mergeCell ref="A22:E22"/>
    <mergeCell ref="A28:E28"/>
  </mergeCells>
  <printOptions/>
  <pageMargins left="0.7" right="0.7" top="0.75" bottom="0.75" header="0.3" footer="0.3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zoomScale="80" zoomScaleNormal="80" workbookViewId="0" topLeftCell="A4">
      <selection activeCell="E43" sqref="E43"/>
    </sheetView>
  </sheetViews>
  <sheetFormatPr defaultColWidth="12.57421875" defaultRowHeight="12.75"/>
  <cols>
    <col min="1" max="1" width="9.57421875" style="0" customWidth="1"/>
    <col min="2" max="2" width="29.7109375" style="0" customWidth="1"/>
    <col min="3" max="3" width="28.140625" style="0" customWidth="1"/>
    <col min="4" max="4" width="43.28125" style="0" customWidth="1"/>
    <col min="5" max="5" width="17.140625" style="0" customWidth="1"/>
    <col min="6" max="16384" width="11.57421875" style="0" customWidth="1"/>
  </cols>
  <sheetData>
    <row r="2" spans="1:5" ht="12.75">
      <c r="A2" s="26" t="s">
        <v>65</v>
      </c>
      <c r="B2" s="26"/>
      <c r="C2" s="26"/>
      <c r="D2" s="26"/>
      <c r="E2" s="26"/>
    </row>
    <row r="3" spans="1:5" ht="12.75">
      <c r="A3" s="27" t="s">
        <v>1</v>
      </c>
      <c r="B3" s="28" t="s">
        <v>44</v>
      </c>
      <c r="C3" s="28" t="s">
        <v>2</v>
      </c>
      <c r="D3" s="28" t="s">
        <v>45</v>
      </c>
      <c r="E3" s="28" t="s">
        <v>46</v>
      </c>
    </row>
    <row r="4" spans="1:5" ht="12.75">
      <c r="A4" s="34">
        <v>1</v>
      </c>
      <c r="B4" s="30" t="s">
        <v>66</v>
      </c>
      <c r="C4" s="34" t="s">
        <v>67</v>
      </c>
      <c r="D4" s="34"/>
      <c r="E4" s="34">
        <v>1296</v>
      </c>
    </row>
    <row r="5" spans="1:5" ht="12.75">
      <c r="A5" s="34">
        <v>2</v>
      </c>
      <c r="B5" s="30"/>
      <c r="C5" s="30"/>
      <c r="D5" s="34"/>
      <c r="E5" s="34"/>
    </row>
    <row r="6" spans="1:5" ht="12.75">
      <c r="A6" s="34">
        <v>3</v>
      </c>
      <c r="B6" s="30"/>
      <c r="C6" s="30"/>
      <c r="D6" s="34"/>
      <c r="E6" s="34"/>
    </row>
    <row r="7" spans="1:5" ht="12.75">
      <c r="A7" s="31"/>
      <c r="B7" s="31" t="s">
        <v>51</v>
      </c>
      <c r="C7" s="31"/>
      <c r="D7" s="31"/>
      <c r="E7" s="31">
        <f>E5+E4+E6</f>
        <v>1296</v>
      </c>
    </row>
    <row r="8" spans="1:5" ht="12.75">
      <c r="A8" s="15"/>
      <c r="B8" s="15"/>
      <c r="C8" s="15"/>
      <c r="D8" s="15"/>
      <c r="E8" s="15"/>
    </row>
    <row r="9" spans="1:5" ht="12.75">
      <c r="A9" s="15"/>
      <c r="B9" s="15"/>
      <c r="C9" s="15"/>
      <c r="D9" s="15"/>
      <c r="E9" s="15"/>
    </row>
    <row r="10" spans="1:5" ht="12.75">
      <c r="A10" s="26" t="s">
        <v>43</v>
      </c>
      <c r="B10" s="26"/>
      <c r="C10" s="26"/>
      <c r="D10" s="26"/>
      <c r="E10" s="26"/>
    </row>
    <row r="11" spans="1:5" ht="12.75">
      <c r="A11" s="27" t="s">
        <v>1</v>
      </c>
      <c r="B11" s="28" t="s">
        <v>44</v>
      </c>
      <c r="C11" s="28" t="s">
        <v>2</v>
      </c>
      <c r="D11" s="28" t="s">
        <v>45</v>
      </c>
      <c r="E11" s="28" t="s">
        <v>46</v>
      </c>
    </row>
    <row r="12" spans="1:5" ht="12.75">
      <c r="A12" s="34">
        <v>1</v>
      </c>
      <c r="B12" s="30" t="s">
        <v>68</v>
      </c>
      <c r="C12" s="30" t="s">
        <v>67</v>
      </c>
      <c r="D12" s="34"/>
      <c r="E12" s="34">
        <v>3266.08</v>
      </c>
    </row>
    <row r="13" spans="1:5" ht="12.75">
      <c r="A13" s="31"/>
      <c r="B13" s="31" t="s">
        <v>51</v>
      </c>
      <c r="C13" s="31"/>
      <c r="D13" s="31"/>
      <c r="E13" s="31">
        <f>E12</f>
        <v>3266.08</v>
      </c>
    </row>
    <row r="14" spans="1:5" ht="12.75">
      <c r="A14" s="15"/>
      <c r="B14" s="15"/>
      <c r="C14" s="15"/>
      <c r="D14" s="15"/>
      <c r="E14" s="15"/>
    </row>
    <row r="15" spans="1:5" ht="12.75">
      <c r="A15" s="26" t="s">
        <v>52</v>
      </c>
      <c r="B15" s="26"/>
      <c r="C15" s="26"/>
      <c r="D15" s="26"/>
      <c r="E15" s="26"/>
    </row>
    <row r="16" spans="1:5" ht="12.75">
      <c r="A16" s="27" t="s">
        <v>1</v>
      </c>
      <c r="B16" s="28" t="s">
        <v>44</v>
      </c>
      <c r="C16" s="28" t="s">
        <v>2</v>
      </c>
      <c r="D16" s="28" t="s">
        <v>45</v>
      </c>
      <c r="E16" s="28" t="s">
        <v>46</v>
      </c>
    </row>
    <row r="17" spans="1:5" ht="12.75">
      <c r="A17" s="34">
        <v>1</v>
      </c>
      <c r="B17" s="30" t="s">
        <v>69</v>
      </c>
      <c r="C17" s="30" t="s">
        <v>67</v>
      </c>
      <c r="D17" s="34"/>
      <c r="E17" s="34">
        <v>21967.51</v>
      </c>
    </row>
    <row r="18" spans="1:5" ht="12.75">
      <c r="A18" s="34">
        <v>2</v>
      </c>
      <c r="B18" s="30" t="s">
        <v>70</v>
      </c>
      <c r="C18" s="34" t="s">
        <v>67</v>
      </c>
      <c r="D18" s="34"/>
      <c r="E18" s="34">
        <v>1696.77</v>
      </c>
    </row>
    <row r="19" spans="1:5" ht="12.75">
      <c r="A19" s="31"/>
      <c r="B19" s="31" t="s">
        <v>51</v>
      </c>
      <c r="C19" s="31"/>
      <c r="D19" s="31"/>
      <c r="E19" s="31">
        <f>E17+E18</f>
        <v>23664.28</v>
      </c>
    </row>
    <row r="20" spans="1:5" ht="12.75">
      <c r="A20" s="15"/>
      <c r="B20" s="15"/>
      <c r="C20" s="15"/>
      <c r="D20" s="15"/>
      <c r="E20" s="15"/>
    </row>
    <row r="21" spans="1:5" ht="12.75">
      <c r="A21" s="26" t="s">
        <v>57</v>
      </c>
      <c r="B21" s="26"/>
      <c r="C21" s="26"/>
      <c r="D21" s="26"/>
      <c r="E21" s="26"/>
    </row>
    <row r="22" spans="1:5" ht="12.75">
      <c r="A22" s="27" t="s">
        <v>1</v>
      </c>
      <c r="B22" s="28" t="s">
        <v>44</v>
      </c>
      <c r="C22" s="28" t="s">
        <v>2</v>
      </c>
      <c r="D22" s="28" t="s">
        <v>45</v>
      </c>
      <c r="E22" s="28" t="s">
        <v>46</v>
      </c>
    </row>
    <row r="23" spans="1:5" ht="12.75">
      <c r="A23" s="34">
        <v>1</v>
      </c>
      <c r="B23" s="35" t="s">
        <v>71</v>
      </c>
      <c r="C23" s="30" t="s">
        <v>67</v>
      </c>
      <c r="D23" s="34"/>
      <c r="E23" s="34">
        <v>2459.29</v>
      </c>
    </row>
    <row r="24" spans="1:5" ht="12.75">
      <c r="A24" s="34">
        <v>2</v>
      </c>
      <c r="B24" s="30"/>
      <c r="C24" s="34"/>
      <c r="D24" s="34"/>
      <c r="E24" s="34"/>
    </row>
    <row r="25" spans="1:5" ht="12.75">
      <c r="A25" s="31"/>
      <c r="B25" s="31" t="s">
        <v>51</v>
      </c>
      <c r="C25" s="31"/>
      <c r="D25" s="31"/>
      <c r="E25" s="31">
        <f>E23+E24</f>
        <v>2459.29</v>
      </c>
    </row>
    <row r="26" spans="1:5" ht="12.75">
      <c r="A26" s="15"/>
      <c r="B26" s="15"/>
      <c r="C26" s="15"/>
      <c r="D26" s="15"/>
      <c r="E26" s="15"/>
    </row>
    <row r="27" spans="1:5" ht="12.75">
      <c r="A27" s="26" t="s">
        <v>72</v>
      </c>
      <c r="B27" s="26"/>
      <c r="C27" s="26"/>
      <c r="D27" s="26"/>
      <c r="E27" s="26"/>
    </row>
    <row r="28" spans="1:5" ht="12.75">
      <c r="A28" s="27" t="s">
        <v>1</v>
      </c>
      <c r="B28" s="28" t="s">
        <v>44</v>
      </c>
      <c r="C28" s="28" t="s">
        <v>2</v>
      </c>
      <c r="D28" s="28" t="s">
        <v>45</v>
      </c>
      <c r="E28" s="28" t="s">
        <v>46</v>
      </c>
    </row>
    <row r="29" spans="1:5" ht="12.75">
      <c r="A29" s="34">
        <v>1</v>
      </c>
      <c r="B29" s="30" t="s">
        <v>73</v>
      </c>
      <c r="C29" s="30" t="s">
        <v>67</v>
      </c>
      <c r="D29" s="34" t="s">
        <v>74</v>
      </c>
      <c r="E29" s="34">
        <v>1366.1</v>
      </c>
    </row>
    <row r="30" spans="1:5" ht="12.75">
      <c r="A30" s="34">
        <v>2</v>
      </c>
      <c r="B30" s="30" t="s">
        <v>75</v>
      </c>
      <c r="C30" s="30" t="s">
        <v>67</v>
      </c>
      <c r="D30" s="34" t="s">
        <v>76</v>
      </c>
      <c r="E30" s="34">
        <v>3584.25</v>
      </c>
    </row>
    <row r="31" spans="1:5" ht="12.75">
      <c r="A31" s="34">
        <v>3</v>
      </c>
      <c r="B31" s="30"/>
      <c r="C31" s="30"/>
      <c r="D31" s="34"/>
      <c r="E31" s="34"/>
    </row>
    <row r="32" spans="1:5" ht="12.75">
      <c r="A32" s="34">
        <v>4</v>
      </c>
      <c r="B32" s="30"/>
      <c r="C32" s="30"/>
      <c r="D32" s="34"/>
      <c r="E32" s="34"/>
    </row>
    <row r="33" spans="1:5" ht="12.75">
      <c r="A33" s="34">
        <v>5</v>
      </c>
      <c r="B33" s="30"/>
      <c r="C33" s="30"/>
      <c r="D33" s="34"/>
      <c r="E33" s="34"/>
    </row>
    <row r="34" spans="1:5" ht="12.75">
      <c r="A34" s="31"/>
      <c r="B34" s="31" t="s">
        <v>51</v>
      </c>
      <c r="C34" s="31"/>
      <c r="D34" s="31"/>
      <c r="E34" s="31">
        <f>E30+E31+E29+E33+E32</f>
        <v>4950.35</v>
      </c>
    </row>
    <row r="35" spans="1:5" ht="12.75">
      <c r="A35" s="15"/>
      <c r="B35" s="15"/>
      <c r="C35" s="15"/>
      <c r="D35" s="15"/>
      <c r="E35" s="15"/>
    </row>
    <row r="36" spans="1:5" ht="12.75">
      <c r="A36" s="26" t="s">
        <v>61</v>
      </c>
      <c r="B36" s="26"/>
      <c r="C36" s="26"/>
      <c r="D36" s="26"/>
      <c r="E36" s="26"/>
    </row>
    <row r="37" spans="1:5" ht="12.75">
      <c r="A37" s="27" t="s">
        <v>1</v>
      </c>
      <c r="B37" s="28" t="s">
        <v>44</v>
      </c>
      <c r="C37" s="28" t="s">
        <v>2</v>
      </c>
      <c r="D37" s="28" t="s">
        <v>45</v>
      </c>
      <c r="E37" s="28" t="s">
        <v>46</v>
      </c>
    </row>
    <row r="38" spans="1:5" ht="12.75">
      <c r="A38" s="34">
        <v>1</v>
      </c>
      <c r="B38" s="30" t="s">
        <v>77</v>
      </c>
      <c r="C38" s="30" t="s">
        <v>67</v>
      </c>
      <c r="D38" s="34"/>
      <c r="E38" s="34">
        <v>134.795</v>
      </c>
    </row>
    <row r="39" spans="1:5" ht="12.75">
      <c r="A39" s="34">
        <v>2</v>
      </c>
      <c r="B39" s="30"/>
      <c r="C39" s="30"/>
      <c r="D39" s="34"/>
      <c r="E39" s="34"/>
    </row>
    <row r="40" spans="1:5" ht="12.75">
      <c r="A40" s="34">
        <v>3</v>
      </c>
      <c r="B40" s="30"/>
      <c r="C40" s="34"/>
      <c r="D40" s="34"/>
      <c r="E40" s="34"/>
    </row>
    <row r="41" spans="1:5" ht="12.75">
      <c r="A41" s="31"/>
      <c r="B41" s="31" t="s">
        <v>51</v>
      </c>
      <c r="C41" s="31"/>
      <c r="D41" s="31"/>
      <c r="E41" s="31">
        <f>E39+E38+E40</f>
        <v>134.795</v>
      </c>
    </row>
    <row r="42" spans="1:5" ht="12.75">
      <c r="A42" s="15"/>
      <c r="B42" s="15"/>
      <c r="C42" s="15"/>
      <c r="D42" s="15"/>
      <c r="E42" s="15"/>
    </row>
    <row r="43" spans="1:5" ht="12.75">
      <c r="A43" s="33"/>
      <c r="B43" s="33" t="s">
        <v>64</v>
      </c>
      <c r="C43" s="33"/>
      <c r="D43" s="33"/>
      <c r="E43" s="33">
        <f>E7+E13+E19+E25+E34+E41</f>
        <v>35770.795</v>
      </c>
    </row>
  </sheetData>
  <sheetProtection selectLockedCells="1" selectUnlockedCells="1"/>
  <mergeCells count="6">
    <mergeCell ref="A2:E2"/>
    <mergeCell ref="A10:E10"/>
    <mergeCell ref="A15:E15"/>
    <mergeCell ref="A21:E21"/>
    <mergeCell ref="A27:E27"/>
    <mergeCell ref="A36:E36"/>
  </mergeCells>
  <printOptions/>
  <pageMargins left="0.7875" right="0.7875" top="0.4618055555555556" bottom="0.4618055555555556" header="0.19652777777777777" footer="0.19652777777777777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2015-12-10T07:03:24Z</cp:lastPrinted>
  <dcterms:modified xsi:type="dcterms:W3CDTF">2016-03-09T10:40:29Z</dcterms:modified>
  <cp:category/>
  <cp:version/>
  <cp:contentType/>
  <cp:contentStatus/>
  <cp:revision>144</cp:revision>
</cp:coreProperties>
</file>