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<sst xmlns="http://schemas.openxmlformats.org/spreadsheetml/2006/main" count="180" uniqueCount="89">
  <si>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</si>
  <si>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</si>
  <si>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</si>
  <si>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</si>
  <si>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г.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</si>
  <si>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</si>
  <si>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</si>
  <si>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</si>
  <si>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</si>
  <si>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</si>
  <si>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</si>
  <si>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</si>
  <si>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</si>
  <si>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</si>
  <si>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Калужский проезд</t>
  </si>
  <si>
    <t>3\11</t>
  </si>
  <si>
    <t>01.06.2012 г.</t>
  </si>
  <si>
    <t xml:space="preserve">Ремонт жилья </t>
  </si>
  <si>
    <t>Капремонт</t>
  </si>
  <si>
    <t>Доп.статья (реклама)</t>
  </si>
  <si>
    <t>Доп.статья</t>
  </si>
  <si>
    <t>Узлы учета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</si>
  <si>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</si>
  <si>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</si>
  <si>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</si>
  <si>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</si>
  <si>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</si>
  <si>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</si>
  <si>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</si>
  <si>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</si>
  <si>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</si>
  <si>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</si>
  <si>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</si>
  <si>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</si>
  <si>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</si>
  <si>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домофона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</si>
  <si>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</si>
  <si>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</si>
  <si>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</si>
  <si>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</si>
  <si>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</si>
  <si>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</si>
  <si>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</si>
  <si>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Ноябрь 2015 г.</t>
  </si>
  <si>
    <t>Вид работ</t>
  </si>
  <si>
    <t>Место проведения работ</t>
  </si>
  <si>
    <t>Сумма</t>
  </si>
  <si>
    <t>Устройство асфальтобетонного покрытия подъездных площадок</t>
  </si>
  <si>
    <t>Калужский проезд, 3/11</t>
  </si>
  <si>
    <t>Подъезды № 1-4</t>
  </si>
  <si>
    <t>ИТОГО</t>
  </si>
  <si>
    <t>Декабрь 2015 г.</t>
  </si>
  <si>
    <t>Ремонт электроосвещения, замена ламп в «Кобрах»</t>
  </si>
  <si>
    <t>ВСЕГО</t>
  </si>
  <si>
    <t>Январь 2015 г.</t>
  </si>
  <si>
    <t>Проверка на прогрев отопительных приборов</t>
  </si>
  <si>
    <t>Калужский проезд 3/11</t>
  </si>
  <si>
    <t>кв. 23,29,32,53</t>
  </si>
  <si>
    <t>Май 2015 г.</t>
  </si>
  <si>
    <t xml:space="preserve">Укрепление бельевых стоек и лавочек </t>
  </si>
  <si>
    <t>дворовая территория дома</t>
  </si>
  <si>
    <t>Смена сгонов, радиаторных пробок ЦО</t>
  </si>
  <si>
    <t>кв. 8</t>
  </si>
  <si>
    <t>Июнь 2015 г.</t>
  </si>
  <si>
    <t>Дезинсекция подвального помещения</t>
  </si>
  <si>
    <t>Акарицидная обработка</t>
  </si>
  <si>
    <t>Июль 2015 г.</t>
  </si>
  <si>
    <t>Акарицидная обработка: снятие начислений за июнь 2015 г.</t>
  </si>
  <si>
    <t>Опрессовка внутренней системы ЦО</t>
  </si>
  <si>
    <t>Установка поливочного крана</t>
  </si>
  <si>
    <t>Август 2015 г.</t>
  </si>
  <si>
    <t>Известковая окраска деревьев, бордюров, ремонт и окраска лавочек силами собственников</t>
  </si>
  <si>
    <t>Сентябрь 2015 г.</t>
  </si>
  <si>
    <t>Т/о общедомовых приборов учета электроэнергии</t>
  </si>
  <si>
    <t>Известковая окраска бордюров и деревьев</t>
  </si>
  <si>
    <t>Октябрь 2015 г.</t>
  </si>
  <si>
    <t>Спил ветвей деревьев с вывозом</t>
  </si>
  <si>
    <t>Слив воды из системы ЦО</t>
  </si>
  <si>
    <t>Подготовка к запуску системы ЦО: промывка системы</t>
  </si>
  <si>
    <t>Т/о УУТЭ ЦО</t>
  </si>
  <si>
    <t>Ликвидация воздушных пробок в стояках</t>
  </si>
  <si>
    <t>кв. 4,8,11,15,19,35,23,26,29,32</t>
  </si>
  <si>
    <t>Закрытие продухов ДВП</t>
  </si>
  <si>
    <t>Устранение непрогрева системы ЦО: обходы и осмотры системы</t>
  </si>
  <si>
    <t>кв. 35,45,54</t>
  </si>
  <si>
    <t xml:space="preserve">№ п/п </t>
  </si>
  <si>
    <t xml:space="preserve">Наименование работ </t>
  </si>
  <si>
    <t>Стоимость , руб</t>
  </si>
  <si>
    <t xml:space="preserve">ВСЕГО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</si>
</sst>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0.000"/>
    <numFmt numFmtId="168" formatCode="0.00E+0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7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justify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center"/>
    </xf>
    <xf numFmtId="164" fontId="11" fillId="6" borderId="0" xfId="0" applyFont="1" applyFill="1" applyAlignment="1">
      <alignment horizontal="center"/>
    </xf>
    <xf numFmtId="164" fontId="0" fillId="0" borderId="1" xfId="0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justify"/>
    </xf>
    <xf numFmtId="168" fontId="9" fillId="0" borderId="1" xfId="0" applyNumberFormat="1" applyFont="1" applyBorder="1" applyAlignment="1">
      <alignment horizontal="center" wrapText="1"/>
    </xf>
    <xf numFmtId="164" fontId="12" fillId="0" borderId="0" xfId="0" applyFont="1" applyAlignment="1">
      <alignment horizontal="justify"/>
    </xf>
    <xf numFmtId="164" fontId="11" fillId="0" borderId="0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 wrapText="1"/>
    </xf>
    <xf numFmtId="164" fontId="2" fillId="7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427">
          <cell r="E427">
            <v>9347.26</v>
          </cell>
          <cell r="F427">
            <v>107256.11</v>
          </cell>
          <cell r="G427">
            <v>163175.28</v>
          </cell>
          <cell r="H427">
            <v>153095.49000000002</v>
          </cell>
          <cell r="I427">
            <v>15607.53</v>
          </cell>
          <cell r="J427">
            <v>244744.07000000004</v>
          </cell>
          <cell r="K427">
            <v>19427.04999999999</v>
          </cell>
        </row>
        <row r="428">
          <cell r="E428">
            <v>0</v>
          </cell>
          <cell r="F428">
            <v>68642.93</v>
          </cell>
          <cell r="G428">
            <v>0</v>
          </cell>
          <cell r="H428">
            <v>0</v>
          </cell>
          <cell r="I428">
            <v>0</v>
          </cell>
          <cell r="J428">
            <v>68642.93</v>
          </cell>
          <cell r="K428">
            <v>0</v>
          </cell>
        </row>
        <row r="429">
          <cell r="E429">
            <v>0</v>
          </cell>
          <cell r="F429">
            <v>4480</v>
          </cell>
          <cell r="G429">
            <v>1440</v>
          </cell>
          <cell r="H429">
            <v>1440</v>
          </cell>
          <cell r="I429">
            <v>0</v>
          </cell>
          <cell r="J429">
            <v>5920</v>
          </cell>
          <cell r="K429">
            <v>0</v>
          </cell>
        </row>
        <row r="430">
          <cell r="E430">
            <v>0</v>
          </cell>
          <cell r="F430">
            <v>0</v>
          </cell>
          <cell r="G430">
            <v>37848.3</v>
          </cell>
          <cell r="H430">
            <v>35687.1</v>
          </cell>
          <cell r="I430">
            <v>0</v>
          </cell>
          <cell r="J430">
            <v>35687.1</v>
          </cell>
          <cell r="K430">
            <v>2161.2000000000044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15592.27</v>
          </cell>
          <cell r="J431">
            <v>-15592.27</v>
          </cell>
          <cell r="K431">
            <v>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4">
          <cell r="E434">
            <v>4115.69</v>
          </cell>
          <cell r="F434">
            <v>26752.73</v>
          </cell>
          <cell r="G434">
            <v>66433.1</v>
          </cell>
          <cell r="H434">
            <v>62019.880000000005</v>
          </cell>
          <cell r="I434">
            <v>52510.10999999999</v>
          </cell>
          <cell r="J434">
            <v>36262.50000000001</v>
          </cell>
          <cell r="K434">
            <v>8528.910000000003</v>
          </cell>
        </row>
        <row r="435">
          <cell r="E435">
            <v>3278.91</v>
          </cell>
          <cell r="F435">
            <v>-3278.91</v>
          </cell>
          <cell r="G435">
            <v>58138.55999999999</v>
          </cell>
          <cell r="H435">
            <v>54276.369999999995</v>
          </cell>
          <cell r="I435">
            <v>58138.55999999999</v>
          </cell>
          <cell r="J435">
            <v>-7141.0999999999985</v>
          </cell>
          <cell r="K435">
            <v>7141.099999999991</v>
          </cell>
        </row>
        <row r="436">
          <cell r="E436">
            <v>-105.18</v>
          </cell>
          <cell r="F436">
            <v>-21807.13</v>
          </cell>
          <cell r="G436">
            <v>21705.219999999998</v>
          </cell>
          <cell r="H436">
            <v>20263.16</v>
          </cell>
          <cell r="I436">
            <v>0</v>
          </cell>
          <cell r="J436">
            <v>-1543.9700000000012</v>
          </cell>
          <cell r="K436">
            <v>1336.8799999999974</v>
          </cell>
        </row>
        <row r="437"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3065.2700000000004</v>
          </cell>
          <cell r="J437">
            <v>-3065.2700000000004</v>
          </cell>
          <cell r="K437">
            <v>0</v>
          </cell>
        </row>
        <row r="438">
          <cell r="E438">
            <v>223.14</v>
          </cell>
          <cell r="F438">
            <v>-7219.02</v>
          </cell>
          <cell r="G438">
            <v>3953.4999999999995</v>
          </cell>
          <cell r="H438">
            <v>3690.7999999999993</v>
          </cell>
          <cell r="I438">
            <v>14188.8</v>
          </cell>
          <cell r="J438">
            <v>-17717.02</v>
          </cell>
          <cell r="K438">
            <v>485.84000000000015</v>
          </cell>
        </row>
        <row r="439">
          <cell r="E439">
            <v>6.46</v>
          </cell>
          <cell r="F439">
            <v>293.71</v>
          </cell>
          <cell r="G439">
            <v>116.23999999999998</v>
          </cell>
          <cell r="H439">
            <v>108.56</v>
          </cell>
          <cell r="I439">
            <v>0</v>
          </cell>
          <cell r="J439">
            <v>402.27</v>
          </cell>
          <cell r="K439">
            <v>14.139999999999972</v>
          </cell>
        </row>
        <row r="440">
          <cell r="E440">
            <v>1595.49</v>
          </cell>
          <cell r="F440">
            <v>-1595.49</v>
          </cell>
          <cell r="G440">
            <v>28294.3</v>
          </cell>
          <cell r="H440">
            <v>26414.489999999994</v>
          </cell>
          <cell r="I440">
            <v>28294.3</v>
          </cell>
          <cell r="J440">
            <v>-3475.3000000000065</v>
          </cell>
          <cell r="K440">
            <v>3475.3000000000065</v>
          </cell>
        </row>
        <row r="441">
          <cell r="E441">
            <v>766.32</v>
          </cell>
          <cell r="F441">
            <v>-87668.65</v>
          </cell>
          <cell r="G441">
            <v>13565.659999999998</v>
          </cell>
          <cell r="H441">
            <v>12664.500000000002</v>
          </cell>
          <cell r="I441">
            <v>56225.96184</v>
          </cell>
          <cell r="J441">
            <v>-131230.11184</v>
          </cell>
          <cell r="K441">
            <v>1667.479999999996</v>
          </cell>
        </row>
        <row r="442">
          <cell r="E442">
            <v>198.89</v>
          </cell>
          <cell r="F442">
            <v>-39362.17</v>
          </cell>
          <cell r="G442">
            <v>3527.15</v>
          </cell>
          <cell r="H442">
            <v>3292.75</v>
          </cell>
          <cell r="I442">
            <v>27218.7</v>
          </cell>
          <cell r="J442">
            <v>-63288.119999999995</v>
          </cell>
          <cell r="K442">
            <v>433.28999999999996</v>
          </cell>
        </row>
        <row r="444">
          <cell r="E444">
            <v>5458.51</v>
          </cell>
          <cell r="F444">
            <v>-5453.71</v>
          </cell>
          <cell r="G444">
            <v>96897</v>
          </cell>
          <cell r="H444">
            <v>90840.04999999999</v>
          </cell>
          <cell r="I444">
            <v>96897</v>
          </cell>
          <cell r="J444">
            <v>-11510.660000000018</v>
          </cell>
          <cell r="K444">
            <v>11515.460000000006</v>
          </cell>
        </row>
        <row r="445">
          <cell r="E445">
            <v>0</v>
          </cell>
          <cell r="F445">
            <v>0</v>
          </cell>
          <cell r="G445">
            <v>90877.79999999999</v>
          </cell>
          <cell r="H445">
            <v>85807.91</v>
          </cell>
          <cell r="I445">
            <v>0</v>
          </cell>
          <cell r="J445">
            <v>85807.91</v>
          </cell>
          <cell r="K445">
            <v>5069.889999999985</v>
          </cell>
        </row>
        <row r="446">
          <cell r="E446">
            <v>92233.78</v>
          </cell>
          <cell r="F446">
            <v>-92233.78</v>
          </cell>
          <cell r="G446">
            <v>911431.7000000001</v>
          </cell>
          <cell r="H446">
            <v>836590.33</v>
          </cell>
          <cell r="I446">
            <v>911431.7000000001</v>
          </cell>
          <cell r="J446">
            <v>-167075.15000000014</v>
          </cell>
          <cell r="K446">
            <v>167075.15000000014</v>
          </cell>
        </row>
        <row r="447">
          <cell r="E447">
            <v>666.07</v>
          </cell>
          <cell r="F447">
            <v>0</v>
          </cell>
          <cell r="G447">
            <v>11627.64</v>
          </cell>
          <cell r="H447">
            <v>10909.37</v>
          </cell>
          <cell r="I447">
            <v>10909.37</v>
          </cell>
          <cell r="J447">
            <v>0</v>
          </cell>
          <cell r="K447">
            <v>1384.3399999999983</v>
          </cell>
        </row>
        <row r="448">
          <cell r="E448">
            <v>3996.4</v>
          </cell>
          <cell r="F448">
            <v>-3996.4</v>
          </cell>
          <cell r="G448">
            <v>73641.71999999999</v>
          </cell>
          <cell r="H448">
            <v>68913.85</v>
          </cell>
          <cell r="I448">
            <v>73641.71999999999</v>
          </cell>
          <cell r="J448">
            <v>-8724.269999999982</v>
          </cell>
          <cell r="K448">
            <v>8724.269999999975</v>
          </cell>
        </row>
        <row r="449">
          <cell r="E449">
            <v>5474.04</v>
          </cell>
          <cell r="F449">
            <v>-5474.04</v>
          </cell>
          <cell r="G449">
            <v>96897</v>
          </cell>
          <cell r="H449">
            <v>90852.13</v>
          </cell>
          <cell r="I449">
            <v>96897</v>
          </cell>
          <cell r="J449">
            <v>-11518.909999999989</v>
          </cell>
          <cell r="K449">
            <v>11518.909999999989</v>
          </cell>
        </row>
        <row r="450">
          <cell r="E450">
            <v>4329.55</v>
          </cell>
          <cell r="F450">
            <v>-4329.55</v>
          </cell>
          <cell r="G450">
            <v>79843.44</v>
          </cell>
          <cell r="H450">
            <v>74714.62</v>
          </cell>
          <cell r="I450">
            <v>79843.44</v>
          </cell>
          <cell r="J450">
            <v>-9458.37000000001</v>
          </cell>
          <cell r="K450">
            <v>9458.37000000001</v>
          </cell>
        </row>
        <row r="451">
          <cell r="E451">
            <v>1953.77</v>
          </cell>
          <cell r="F451">
            <v>-1953.77</v>
          </cell>
          <cell r="G451">
            <v>22383.53</v>
          </cell>
          <cell r="H451">
            <v>23563.4</v>
          </cell>
          <cell r="I451">
            <v>22383.53</v>
          </cell>
          <cell r="J451">
            <v>-773.8999999999978</v>
          </cell>
          <cell r="K451">
            <v>773.8999999999978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H23" sqref="H23"/>
    </sheetView>
  </sheetViews>
  <sheetFormatPr defaultColWidth="12.57421875" defaultRowHeight="12.75"/>
  <cols>
    <col min="1" max="1" width="5.140625" style="0" customWidth="1"/>
    <col min="2" max="2" width="27.140625" style="0" customWidth="1"/>
    <col min="3" max="3" width="6.421875" style="0" customWidth="1"/>
    <col min="4" max="4" width="34.57421875" style="0" customWidth="1"/>
    <col min="5" max="5" width="17.7109375" style="0" customWidth="1"/>
    <col min="6" max="6" width="19.00390625" style="0" customWidth="1"/>
    <col min="7" max="7" width="19.57421875" style="0" customWidth="1"/>
    <col min="8" max="8" width="14.7109375" style="0" customWidth="1"/>
    <col min="9" max="9" width="19.8515625" style="0" customWidth="1"/>
    <col min="10" max="10" width="15.7109375" style="0" customWidth="1"/>
    <col min="11" max="11" width="20.421875" style="0" customWidth="1"/>
    <col min="12" max="12" width="19.0039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0.7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31.5" customHeight="1">
      <c r="A5" s="9">
        <v>14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>
      <c r="A6" s="13">
        <v>2</v>
      </c>
      <c r="B6" s="14"/>
      <c r="C6" s="14"/>
      <c r="D6" s="14" t="s">
        <v>17</v>
      </c>
      <c r="E6" s="15">
        <f>'[1]Лицевые счета домов свод'!E427</f>
        <v>9347.26</v>
      </c>
      <c r="F6" s="15">
        <f>'[1]Лицевые счета домов свод'!F427</f>
        <v>107256.11</v>
      </c>
      <c r="G6" s="15">
        <f>'[1]Лицевые счета домов свод'!G427</f>
        <v>163175.28</v>
      </c>
      <c r="H6" s="15">
        <f>'[1]Лицевые счета домов свод'!H427</f>
        <v>153095.49000000002</v>
      </c>
      <c r="I6" s="15">
        <f>'[1]Лицевые счета домов свод'!I427</f>
        <v>15607.53</v>
      </c>
      <c r="J6" s="15">
        <f>'[1]Лицевые счета домов свод'!J427</f>
        <v>244744.07000000004</v>
      </c>
      <c r="K6" s="15">
        <f>'[1]Лицевые счета домов свод'!K427</f>
        <v>19427.04999999999</v>
      </c>
      <c r="L6" s="16"/>
    </row>
    <row r="7" spans="1:12" ht="12.75">
      <c r="A7" s="14"/>
      <c r="B7" s="14"/>
      <c r="C7" s="14"/>
      <c r="D7" s="14" t="s">
        <v>18</v>
      </c>
      <c r="E7" s="15">
        <f>'[1]Лицевые счета домов свод'!E428</f>
        <v>0</v>
      </c>
      <c r="F7" s="15">
        <f>'[1]Лицевые счета домов свод'!F428</f>
        <v>68642.93</v>
      </c>
      <c r="G7" s="15">
        <f>'[1]Лицевые счета домов свод'!G428</f>
        <v>0</v>
      </c>
      <c r="H7" s="15">
        <f>'[1]Лицевые счета домов свод'!H428</f>
        <v>0</v>
      </c>
      <c r="I7" s="15">
        <f>'[1]Лицевые счета домов свод'!I428</f>
        <v>0</v>
      </c>
      <c r="J7" s="15">
        <f>'[1]Лицевые счета домов свод'!J428</f>
        <v>68642.93</v>
      </c>
      <c r="K7" s="15">
        <f>'[1]Лицевые счета домов свод'!K428</f>
        <v>0</v>
      </c>
      <c r="L7" s="16"/>
    </row>
    <row r="8" spans="1:12" ht="12.75">
      <c r="A8" s="14"/>
      <c r="B8" s="14"/>
      <c r="C8" s="14"/>
      <c r="D8" s="14" t="s">
        <v>19</v>
      </c>
      <c r="E8" s="15">
        <f>'[1]Лицевые счета домов свод'!E429</f>
        <v>0</v>
      </c>
      <c r="F8" s="15">
        <f>'[1]Лицевые счета домов свод'!F429</f>
        <v>4480</v>
      </c>
      <c r="G8" s="15">
        <f>'[1]Лицевые счета домов свод'!G429</f>
        <v>1440</v>
      </c>
      <c r="H8" s="15">
        <f>'[1]Лицевые счета домов свод'!H429</f>
        <v>1440</v>
      </c>
      <c r="I8" s="15">
        <f>'[1]Лицевые счета домов свод'!I429</f>
        <v>0</v>
      </c>
      <c r="J8" s="15">
        <f>'[1]Лицевые счета домов свод'!J429</f>
        <v>5920</v>
      </c>
      <c r="K8" s="15">
        <f>'[1]Лицевые счета домов свод'!K429</f>
        <v>0</v>
      </c>
      <c r="L8" s="16"/>
    </row>
    <row r="9" spans="1:12" ht="12.75">
      <c r="A9" s="14"/>
      <c r="B9" s="14"/>
      <c r="C9" s="14"/>
      <c r="D9" s="14" t="s">
        <v>20</v>
      </c>
      <c r="E9" s="15">
        <f>'[1]Лицевые счета домов свод'!E430</f>
        <v>0</v>
      </c>
      <c r="F9" s="15">
        <f>'[1]Лицевые счета домов свод'!F430</f>
        <v>0</v>
      </c>
      <c r="G9" s="15">
        <f>'[1]Лицевые счета домов свод'!G430</f>
        <v>37848.3</v>
      </c>
      <c r="H9" s="15">
        <f>'[1]Лицевые счета домов свод'!H430</f>
        <v>35687.1</v>
      </c>
      <c r="I9" s="15">
        <f>'[1]Лицевые счета домов свод'!I430</f>
        <v>0</v>
      </c>
      <c r="J9" s="15">
        <f>'[1]Лицевые счета домов свод'!J430</f>
        <v>35687.1</v>
      </c>
      <c r="K9" s="15">
        <f>'[1]Лицевые счета домов свод'!K430</f>
        <v>2161.2000000000044</v>
      </c>
      <c r="L9" s="16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свод'!E431</f>
        <v>0</v>
      </c>
      <c r="F10" s="15">
        <f>'[1]Лицевые счета домов свод'!F431</f>
        <v>0</v>
      </c>
      <c r="G10" s="15">
        <f>'[1]Лицевые счета домов свод'!G431</f>
        <v>0</v>
      </c>
      <c r="H10" s="15">
        <f>'[1]Лицевые счета домов свод'!H431</f>
        <v>0</v>
      </c>
      <c r="I10" s="15">
        <f>'[1]Лицевые счета домов свод'!I431</f>
        <v>15592.27</v>
      </c>
      <c r="J10" s="15">
        <f>'[1]Лицевые счета домов свод'!J431</f>
        <v>-15592.27</v>
      </c>
      <c r="K10" s="15">
        <f>'[1]Лицевые счета домов свод'!K431</f>
        <v>0</v>
      </c>
      <c r="L10" s="16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свод'!E432</f>
        <v>0</v>
      </c>
      <c r="F11" s="15">
        <f>'[1]Лицевые счета домов свод'!F432</f>
        <v>0</v>
      </c>
      <c r="G11" s="15">
        <f>'[1]Лицевые счета домов свод'!G432</f>
        <v>0</v>
      </c>
      <c r="H11" s="15">
        <f>'[1]Лицевые счета домов свод'!H432</f>
        <v>0</v>
      </c>
      <c r="I11" s="15">
        <f>'[1]Лицевые счета домов свод'!I432</f>
        <v>0</v>
      </c>
      <c r="J11" s="15">
        <f>'[1]Лицевые счета домов свод'!J432</f>
        <v>0</v>
      </c>
      <c r="K11" s="15">
        <f>'[1]Лицевые счета домов свод'!K432</f>
        <v>0</v>
      </c>
      <c r="L11" s="16"/>
    </row>
    <row r="12" spans="1:12" ht="12.75">
      <c r="A12" s="14"/>
      <c r="B12" s="14"/>
      <c r="C12" s="14"/>
      <c r="D12" s="17" t="s">
        <v>23</v>
      </c>
      <c r="E12" s="17">
        <f>SUM(E6:E11)</f>
        <v>9347.26</v>
      </c>
      <c r="F12" s="17">
        <f>SUM(F6:F11)</f>
        <v>180379.03999999998</v>
      </c>
      <c r="G12" s="17">
        <f>SUM(G6:G11)</f>
        <v>202463.58000000002</v>
      </c>
      <c r="H12" s="17">
        <f>SUM(H6:H11)</f>
        <v>190222.59000000003</v>
      </c>
      <c r="I12" s="17">
        <f>SUM(I6:I11)</f>
        <v>31199.800000000003</v>
      </c>
      <c r="J12" s="17">
        <f>SUM(J6:J11)</f>
        <v>339401.83</v>
      </c>
      <c r="K12" s="17">
        <f>SUM(K6:K11)</f>
        <v>21588.249999999993</v>
      </c>
      <c r="L12" s="18"/>
    </row>
    <row r="13" spans="1:12" ht="12.75">
      <c r="A13" s="14"/>
      <c r="B13" s="14"/>
      <c r="C13" s="14"/>
      <c r="D13" s="19" t="s">
        <v>24</v>
      </c>
      <c r="E13" s="15">
        <f>'[1]Лицевые счета домов свод'!E434</f>
        <v>4115.69</v>
      </c>
      <c r="F13" s="15">
        <f>'[1]Лицевые счета домов свод'!F434</f>
        <v>26752.73</v>
      </c>
      <c r="G13" s="15">
        <f>'[1]Лицевые счета домов свод'!G434</f>
        <v>66433.1</v>
      </c>
      <c r="H13" s="15">
        <f>'[1]Лицевые счета домов свод'!H434</f>
        <v>62019.880000000005</v>
      </c>
      <c r="I13" s="15">
        <f>'[1]Лицевые счета домов свод'!I434</f>
        <v>52510.10999999999</v>
      </c>
      <c r="J13" s="15">
        <f>'[1]Лицевые счета домов свод'!J434</f>
        <v>36262.50000000001</v>
      </c>
      <c r="K13" s="15">
        <f>'[1]Лицевые счета домов свод'!K434</f>
        <v>8528.910000000003</v>
      </c>
      <c r="L13" s="16"/>
    </row>
    <row r="14" spans="1:12" ht="12.75">
      <c r="A14" s="14"/>
      <c r="B14" s="14"/>
      <c r="C14" s="14"/>
      <c r="D14" s="19" t="s">
        <v>25</v>
      </c>
      <c r="E14" s="15">
        <f>'[1]Лицевые счета домов свод'!E435</f>
        <v>3278.91</v>
      </c>
      <c r="F14" s="15">
        <f>'[1]Лицевые счета домов свод'!F435</f>
        <v>-3278.91</v>
      </c>
      <c r="G14" s="15">
        <f>'[1]Лицевые счета домов свод'!G435</f>
        <v>58138.55999999999</v>
      </c>
      <c r="H14" s="15">
        <f>'[1]Лицевые счета домов свод'!H435</f>
        <v>54276.369999999995</v>
      </c>
      <c r="I14" s="15">
        <f>'[1]Лицевые счета домов свод'!I435</f>
        <v>58138.55999999999</v>
      </c>
      <c r="J14" s="15">
        <f>'[1]Лицевые счета домов свод'!J435</f>
        <v>-7141.0999999999985</v>
      </c>
      <c r="K14" s="15">
        <f>'[1]Лицевые счета домов свод'!K435</f>
        <v>7141.099999999991</v>
      </c>
      <c r="L14" s="16"/>
    </row>
    <row r="15" spans="1:12" ht="12.75">
      <c r="A15" s="14"/>
      <c r="B15" s="14"/>
      <c r="C15" s="14"/>
      <c r="D15" s="19" t="s">
        <v>26</v>
      </c>
      <c r="E15" s="15">
        <f>'[1]Лицевые счета домов свод'!E436</f>
        <v>-105.18</v>
      </c>
      <c r="F15" s="15">
        <f>'[1]Лицевые счета домов свод'!F436</f>
        <v>-21807.13</v>
      </c>
      <c r="G15" s="15">
        <f>'[1]Лицевые счета домов свод'!G436</f>
        <v>21705.219999999998</v>
      </c>
      <c r="H15" s="15">
        <f>'[1]Лицевые счета домов свод'!H436</f>
        <v>20263.16</v>
      </c>
      <c r="I15" s="15">
        <f>'[1]Лицевые счета домов свод'!I436</f>
        <v>0</v>
      </c>
      <c r="J15" s="15">
        <f>'[1]Лицевые счета домов свод'!J436</f>
        <v>-1543.9700000000012</v>
      </c>
      <c r="K15" s="15">
        <f>'[1]Лицевые счета домов свод'!K436</f>
        <v>1336.8799999999974</v>
      </c>
      <c r="L15" s="16"/>
    </row>
    <row r="16" spans="1:12" ht="12.75">
      <c r="A16" s="14"/>
      <c r="B16" s="14"/>
      <c r="C16" s="14"/>
      <c r="D16" s="19" t="s">
        <v>27</v>
      </c>
      <c r="E16" s="15">
        <f>'[1]Лицевые счета домов свод'!E437</f>
        <v>0</v>
      </c>
      <c r="F16" s="15">
        <f>'[1]Лицевые счета домов свод'!F437</f>
        <v>0</v>
      </c>
      <c r="G16" s="15">
        <f>'[1]Лицевые счета домов свод'!G437</f>
        <v>0</v>
      </c>
      <c r="H16" s="15">
        <f>'[1]Лицевые счета домов свод'!H437</f>
        <v>0</v>
      </c>
      <c r="I16" s="15">
        <f>'[1]Лицевые счета домов свод'!I437</f>
        <v>3065.2700000000004</v>
      </c>
      <c r="J16" s="15">
        <f>'[1]Лицевые счета домов свод'!J437</f>
        <v>-3065.2700000000004</v>
      </c>
      <c r="K16" s="15">
        <f>'[1]Лицевые счета домов свод'!K437</f>
        <v>0</v>
      </c>
      <c r="L16" s="16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свод'!E438</f>
        <v>223.14</v>
      </c>
      <c r="F17" s="15">
        <f>'[1]Лицевые счета домов свод'!F438</f>
        <v>-7219.02</v>
      </c>
      <c r="G17" s="15">
        <f>'[1]Лицевые счета домов свод'!G438</f>
        <v>3953.4999999999995</v>
      </c>
      <c r="H17" s="15">
        <f>'[1]Лицевые счета домов свод'!H438</f>
        <v>3690.7999999999993</v>
      </c>
      <c r="I17" s="15">
        <f>'[1]Лицевые счета домов свод'!I438</f>
        <v>14188.8</v>
      </c>
      <c r="J17" s="15">
        <f>'[1]Лицевые счета домов свод'!J438</f>
        <v>-17717.02</v>
      </c>
      <c r="K17" s="15">
        <f>'[1]Лицевые счета домов свод'!K438</f>
        <v>485.84000000000015</v>
      </c>
      <c r="L17" s="16"/>
    </row>
    <row r="18" spans="1:12" ht="12.75">
      <c r="A18" s="14"/>
      <c r="B18" s="14"/>
      <c r="C18" s="14"/>
      <c r="D18" s="19" t="s">
        <v>29</v>
      </c>
      <c r="E18" s="15">
        <f>'[1]Лицевые счета домов свод'!E439</f>
        <v>6.46</v>
      </c>
      <c r="F18" s="15">
        <f>'[1]Лицевые счета домов свод'!F439</f>
        <v>293.71</v>
      </c>
      <c r="G18" s="15">
        <f>'[1]Лицевые счета домов свод'!G439</f>
        <v>116.23999999999998</v>
      </c>
      <c r="H18" s="15">
        <f>'[1]Лицевые счета домов свод'!H439</f>
        <v>108.56</v>
      </c>
      <c r="I18" s="15">
        <f>'[1]Лицевые счета домов свод'!I439</f>
        <v>0</v>
      </c>
      <c r="J18" s="15">
        <f>'[1]Лицевые счета домов свод'!J439</f>
        <v>402.27</v>
      </c>
      <c r="K18" s="15">
        <f>'[1]Лицевые счета домов свод'!K439</f>
        <v>14.139999999999972</v>
      </c>
      <c r="L18" s="16"/>
    </row>
    <row r="19" spans="1:12" ht="12.75">
      <c r="A19" s="14"/>
      <c r="B19" s="14"/>
      <c r="C19" s="14"/>
      <c r="D19" s="19" t="s">
        <v>30</v>
      </c>
      <c r="E19" s="15">
        <f>'[1]Лицевые счета домов свод'!E440</f>
        <v>1595.49</v>
      </c>
      <c r="F19" s="15">
        <f>'[1]Лицевые счета домов свод'!F440</f>
        <v>-1595.49</v>
      </c>
      <c r="G19" s="15">
        <f>'[1]Лицевые счета домов свод'!G440</f>
        <v>28294.3</v>
      </c>
      <c r="H19" s="15">
        <f>'[1]Лицевые счета домов свод'!H440</f>
        <v>26414.489999999994</v>
      </c>
      <c r="I19" s="15">
        <f>'[1]Лицевые счета домов свод'!I440</f>
        <v>28294.3</v>
      </c>
      <c r="J19" s="15">
        <f>'[1]Лицевые счета домов свод'!J440</f>
        <v>-3475.3000000000065</v>
      </c>
      <c r="K19" s="15">
        <f>'[1]Лицевые счета домов свод'!K440</f>
        <v>3475.3000000000065</v>
      </c>
      <c r="L19" s="16"/>
    </row>
    <row r="20" spans="1:12" ht="12.75">
      <c r="A20" s="14"/>
      <c r="B20" s="14"/>
      <c r="C20" s="14"/>
      <c r="D20" s="19" t="s">
        <v>31</v>
      </c>
      <c r="E20" s="15">
        <f>'[1]Лицевые счета домов свод'!E441</f>
        <v>766.32</v>
      </c>
      <c r="F20" s="15">
        <f>'[1]Лицевые счета домов свод'!F441</f>
        <v>-87668.65</v>
      </c>
      <c r="G20" s="15">
        <f>'[1]Лицевые счета домов свод'!G441</f>
        <v>13565.659999999998</v>
      </c>
      <c r="H20" s="15">
        <f>'[1]Лицевые счета домов свод'!H441</f>
        <v>12664.500000000002</v>
      </c>
      <c r="I20" s="20">
        <f>'[1]Лицевые счета домов свод'!I441</f>
        <v>56225.96184</v>
      </c>
      <c r="J20" s="20">
        <f>'[1]Лицевые счета домов свод'!J441</f>
        <v>-131230.11184</v>
      </c>
      <c r="K20" s="15">
        <f>'[1]Лицевые счета домов свод'!K441</f>
        <v>1667.479999999996</v>
      </c>
      <c r="L20" s="16"/>
    </row>
    <row r="21" spans="1:12" ht="12.75">
      <c r="A21" s="14"/>
      <c r="B21" s="14"/>
      <c r="C21" s="14"/>
      <c r="D21" s="19" t="s">
        <v>32</v>
      </c>
      <c r="E21" s="15">
        <f>'[1]Лицевые счета домов свод'!E442</f>
        <v>198.89</v>
      </c>
      <c r="F21" s="15">
        <f>'[1]Лицевые счета домов свод'!F442</f>
        <v>-39362.17</v>
      </c>
      <c r="G21" s="15">
        <f>'[1]Лицевые счета домов свод'!G442</f>
        <v>3527.15</v>
      </c>
      <c r="H21" s="15">
        <f>'[1]Лицевые счета домов свод'!H442</f>
        <v>3292.75</v>
      </c>
      <c r="I21" s="15">
        <f>'[1]Лицевые счета домов свод'!I442</f>
        <v>27218.7</v>
      </c>
      <c r="J21" s="15">
        <f>'[1]Лицевые счета домов свод'!J442</f>
        <v>-63288.119999999995</v>
      </c>
      <c r="K21" s="15">
        <f>'[1]Лицевые счета домов свод'!K442</f>
        <v>433.28999999999996</v>
      </c>
      <c r="L21" s="16"/>
    </row>
    <row r="22" spans="1:12" ht="12.75">
      <c r="A22" s="14"/>
      <c r="B22" s="14"/>
      <c r="C22" s="14"/>
      <c r="D22" s="17" t="s">
        <v>33</v>
      </c>
      <c r="E22" s="17">
        <f>SUM(E13:E21)</f>
        <v>10079.72</v>
      </c>
      <c r="F22" s="17">
        <f>SUM(F13:F21)</f>
        <v>-133884.92999999996</v>
      </c>
      <c r="G22" s="17">
        <f>SUM(G13:G21)</f>
        <v>195733.72999999998</v>
      </c>
      <c r="H22" s="17">
        <f>SUM(H13:H21)</f>
        <v>182730.51</v>
      </c>
      <c r="I22" s="21">
        <f>SUM(I13:I21)</f>
        <v>239641.70184</v>
      </c>
      <c r="J22" s="21">
        <f>SUM(J13:J21)</f>
        <v>-190796.12184</v>
      </c>
      <c r="K22" s="17">
        <f>SUM(K13:K21)</f>
        <v>23082.939999999995</v>
      </c>
      <c r="L22" s="18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свод'!E444</f>
        <v>5458.51</v>
      </c>
      <c r="F23" s="15">
        <f>'[1]Лицевые счета домов свод'!F444</f>
        <v>-5453.71</v>
      </c>
      <c r="G23" s="15">
        <f>'[1]Лицевые счета домов свод'!G444</f>
        <v>96897</v>
      </c>
      <c r="H23" s="15">
        <f>'[1]Лицевые счета домов свод'!H444</f>
        <v>90840.04999999999</v>
      </c>
      <c r="I23" s="15">
        <f>'[1]Лицевые счета домов свод'!I444</f>
        <v>96897</v>
      </c>
      <c r="J23" s="15">
        <f>'[1]Лицевые счета домов свод'!J444</f>
        <v>-11510.660000000018</v>
      </c>
      <c r="K23" s="15">
        <f>'[1]Лицевые счета домов свод'!K444</f>
        <v>11515.460000000006</v>
      </c>
      <c r="L23" s="16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свод'!E445</f>
        <v>0</v>
      </c>
      <c r="F24" s="15">
        <f>'[1]Лицевые счета домов свод'!F445</f>
        <v>0</v>
      </c>
      <c r="G24" s="15">
        <f>'[1]Лицевые счета домов свод'!G445</f>
        <v>90877.79999999999</v>
      </c>
      <c r="H24" s="15">
        <f>'[1]Лицевые счета домов свод'!H445</f>
        <v>85807.91</v>
      </c>
      <c r="I24" s="15">
        <f>'[1]Лицевые счета домов свод'!I445</f>
        <v>0</v>
      </c>
      <c r="J24" s="15">
        <f>'[1]Лицевые счета домов свод'!J445</f>
        <v>85807.91</v>
      </c>
      <c r="K24" s="15">
        <f>'[1]Лицевые счета домов свод'!K445</f>
        <v>5069.889999999985</v>
      </c>
      <c r="L24" s="16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свод'!E446</f>
        <v>92233.78</v>
      </c>
      <c r="F25" s="15">
        <f>'[1]Лицевые счета домов свод'!F446</f>
        <v>-92233.78</v>
      </c>
      <c r="G25" s="15">
        <f>'[1]Лицевые счета домов свод'!G446</f>
        <v>911431.7000000001</v>
      </c>
      <c r="H25" s="15">
        <f>'[1]Лицевые счета домов свод'!H446</f>
        <v>836590.33</v>
      </c>
      <c r="I25" s="15">
        <f>'[1]Лицевые счета домов свод'!I446</f>
        <v>911431.7000000001</v>
      </c>
      <c r="J25" s="15">
        <f>'[1]Лицевые счета домов свод'!J446</f>
        <v>-167075.15000000014</v>
      </c>
      <c r="K25" s="15">
        <f>'[1]Лицевые счета домов свод'!K446</f>
        <v>167075.15000000014</v>
      </c>
      <c r="L25" s="16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свод'!E447</f>
        <v>666.07</v>
      </c>
      <c r="F26" s="15">
        <f>'[1]Лицевые счета домов свод'!F447</f>
        <v>0</v>
      </c>
      <c r="G26" s="15">
        <f>'[1]Лицевые счета домов свод'!G447</f>
        <v>11627.64</v>
      </c>
      <c r="H26" s="15">
        <f>'[1]Лицевые счета домов свод'!H447</f>
        <v>10909.37</v>
      </c>
      <c r="I26" s="15">
        <f>'[1]Лицевые счета домов свод'!I447</f>
        <v>10909.37</v>
      </c>
      <c r="J26" s="15">
        <f>'[1]Лицевые счета домов свод'!J447</f>
        <v>0</v>
      </c>
      <c r="K26" s="15">
        <f>'[1]Лицевые счета домов свод'!K447</f>
        <v>1384.3399999999983</v>
      </c>
      <c r="L26" s="16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свод'!E448</f>
        <v>3996.4</v>
      </c>
      <c r="F27" s="15">
        <f>'[1]Лицевые счета домов свод'!F448</f>
        <v>-3996.4</v>
      </c>
      <c r="G27" s="15">
        <f>'[1]Лицевые счета домов свод'!G448</f>
        <v>73641.71999999999</v>
      </c>
      <c r="H27" s="15">
        <f>'[1]Лицевые счета домов свод'!H448</f>
        <v>68913.85</v>
      </c>
      <c r="I27" s="15">
        <f>'[1]Лицевые счета домов свод'!I448</f>
        <v>73641.71999999999</v>
      </c>
      <c r="J27" s="15">
        <f>'[1]Лицевые счета домов свод'!J448</f>
        <v>-8724.269999999982</v>
      </c>
      <c r="K27" s="15">
        <f>'[1]Лицевые счета домов свод'!K448</f>
        <v>8724.269999999975</v>
      </c>
      <c r="L27" s="16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свод'!E449</f>
        <v>5474.04</v>
      </c>
      <c r="F28" s="15">
        <f>'[1]Лицевые счета домов свод'!F449</f>
        <v>-5474.04</v>
      </c>
      <c r="G28" s="15">
        <f>'[1]Лицевые счета домов свод'!G449</f>
        <v>96897</v>
      </c>
      <c r="H28" s="15">
        <f>'[1]Лицевые счета домов свод'!H449</f>
        <v>90852.13</v>
      </c>
      <c r="I28" s="15">
        <f>'[1]Лицевые счета домов свод'!I449</f>
        <v>96897</v>
      </c>
      <c r="J28" s="15">
        <f>'[1]Лицевые счета домов свод'!J449</f>
        <v>-11518.909999999989</v>
      </c>
      <c r="K28" s="15">
        <f>'[1]Лицевые счета домов свод'!K449</f>
        <v>11518.909999999989</v>
      </c>
      <c r="L28" s="16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свод'!E450</f>
        <v>4329.55</v>
      </c>
      <c r="F29" s="15">
        <f>'[1]Лицевые счета домов свод'!F450</f>
        <v>-4329.55</v>
      </c>
      <c r="G29" s="15">
        <f>'[1]Лицевые счета домов свод'!G450</f>
        <v>79843.44</v>
      </c>
      <c r="H29" s="15">
        <f>'[1]Лицевые счета домов свод'!H450</f>
        <v>74714.62</v>
      </c>
      <c r="I29" s="15">
        <f>'[1]Лицевые счета домов свод'!I450</f>
        <v>79843.44</v>
      </c>
      <c r="J29" s="15">
        <f>'[1]Лицевые счета домов свод'!J450</f>
        <v>-9458.37000000001</v>
      </c>
      <c r="K29" s="15">
        <f>'[1]Лицевые счета домов свод'!K450</f>
        <v>9458.37000000001</v>
      </c>
      <c r="L29" s="16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свод'!E451</f>
        <v>1953.77</v>
      </c>
      <c r="F30" s="15">
        <f>'[1]Лицевые счета домов свод'!F451</f>
        <v>-1953.77</v>
      </c>
      <c r="G30" s="15">
        <f>'[1]Лицевые счета домов свод'!G451</f>
        <v>22383.53</v>
      </c>
      <c r="H30" s="15">
        <f>'[1]Лицевые счета домов свод'!H451</f>
        <v>23563.4</v>
      </c>
      <c r="I30" s="15">
        <f>'[1]Лицевые счета домов свод'!I451</f>
        <v>22383.53</v>
      </c>
      <c r="J30" s="15">
        <f>'[1]Лицевые счета домов свод'!J451</f>
        <v>-773.8999999999978</v>
      </c>
      <c r="K30" s="15">
        <f>'[1]Лицевые счета домов свод'!K451</f>
        <v>773.8999999999978</v>
      </c>
      <c r="L30" s="16"/>
    </row>
    <row r="31" spans="1:12" ht="15.75" customHeight="1">
      <c r="A31" s="9"/>
      <c r="B31" s="22" t="s">
        <v>42</v>
      </c>
      <c r="C31" s="22"/>
      <c r="D31" s="22"/>
      <c r="E31" s="22">
        <f>SUM(E23:E30)+E12+E22</f>
        <v>133539.09999999998</v>
      </c>
      <c r="F31" s="22">
        <f>SUM(F23:F30)+F12+F22</f>
        <v>-66947.13999999998</v>
      </c>
      <c r="G31" s="22">
        <f>SUM(G23:G30)+G12+G22</f>
        <v>1781797.1400000001</v>
      </c>
      <c r="H31" s="22">
        <f>SUM(H23:H30)+H12+H22</f>
        <v>1655144.76</v>
      </c>
      <c r="I31" s="23">
        <f>SUM(I23:I30)+I12+I22</f>
        <v>1562845.26184</v>
      </c>
      <c r="J31" s="24">
        <f>SUM(J23:J30)+J12+J22</f>
        <v>25352.358159999858</v>
      </c>
      <c r="K31" s="23">
        <f>SUM(K23:K30)+K12+K22</f>
        <v>260191.48000000004</v>
      </c>
      <c r="L31" s="25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="80" zoomScaleNormal="80" workbookViewId="0" topLeftCell="A1">
      <selection activeCell="E18" sqref="E18"/>
    </sheetView>
  </sheetViews>
  <sheetFormatPr defaultColWidth="12.57421875" defaultRowHeight="12.75"/>
  <cols>
    <col min="1" max="1" width="8.00390625" style="0" customWidth="1"/>
    <col min="2" max="2" width="44.8515625" style="0" customWidth="1"/>
    <col min="3" max="3" width="28.00390625" style="0" customWidth="1"/>
    <col min="4" max="4" width="34.7109375" style="0" customWidth="1"/>
    <col min="5" max="5" width="18.140625" style="0" customWidth="1"/>
    <col min="6" max="16384" width="11.57421875" style="0" customWidth="1"/>
  </cols>
  <sheetData>
    <row r="2" spans="1:5" ht="18" customHeight="1">
      <c r="A2" s="26" t="s">
        <v>43</v>
      </c>
      <c r="B2" s="26"/>
      <c r="C2" s="26"/>
      <c r="D2" s="26"/>
      <c r="E2" s="26"/>
    </row>
    <row r="3" spans="1:5" ht="12.75">
      <c r="A3" s="27" t="s">
        <v>1</v>
      </c>
      <c r="B3" s="28" t="s">
        <v>44</v>
      </c>
      <c r="C3" s="28" t="s">
        <v>2</v>
      </c>
      <c r="D3" s="28" t="s">
        <v>45</v>
      </c>
      <c r="E3" s="28" t="s">
        <v>46</v>
      </c>
    </row>
    <row r="4" spans="1:5" ht="12.75">
      <c r="A4" s="29">
        <v>1</v>
      </c>
      <c r="B4" s="30" t="s">
        <v>47</v>
      </c>
      <c r="C4" s="29" t="s">
        <v>48</v>
      </c>
      <c r="D4" s="29" t="s">
        <v>49</v>
      </c>
      <c r="E4" s="29">
        <v>13276.53</v>
      </c>
    </row>
    <row r="5" spans="1:5" ht="12.75">
      <c r="A5" s="29">
        <v>2</v>
      </c>
      <c r="B5" s="31"/>
      <c r="C5" s="29"/>
      <c r="D5" s="29"/>
      <c r="E5" s="29"/>
    </row>
    <row r="6" spans="1:5" ht="12.75">
      <c r="A6" s="29">
        <v>3</v>
      </c>
      <c r="B6" s="32"/>
      <c r="C6" s="32"/>
      <c r="D6" s="32"/>
      <c r="E6" s="32"/>
    </row>
    <row r="7" spans="1:5" ht="12.75">
      <c r="A7" s="33"/>
      <c r="B7" s="33" t="s">
        <v>50</v>
      </c>
      <c r="C7" s="33"/>
      <c r="D7" s="33"/>
      <c r="E7" s="33">
        <f>E5+E4+E6</f>
        <v>13276.53</v>
      </c>
    </row>
    <row r="9" spans="1:5" ht="18" customHeight="1">
      <c r="A9" s="26" t="s">
        <v>51</v>
      </c>
      <c r="B9" s="26"/>
      <c r="C9" s="26"/>
      <c r="D9" s="26"/>
      <c r="E9" s="26"/>
    </row>
    <row r="10" spans="1:5" ht="12.75">
      <c r="A10" s="27" t="s">
        <v>1</v>
      </c>
      <c r="B10" s="28" t="s">
        <v>44</v>
      </c>
      <c r="C10" s="28" t="s">
        <v>2</v>
      </c>
      <c r="D10" s="28" t="s">
        <v>45</v>
      </c>
      <c r="E10" s="28" t="s">
        <v>46</v>
      </c>
    </row>
    <row r="11" spans="1:5" ht="12.75">
      <c r="A11" s="29">
        <v>1</v>
      </c>
      <c r="B11" s="30" t="s">
        <v>52</v>
      </c>
      <c r="C11" s="29" t="s">
        <v>48</v>
      </c>
      <c r="D11" s="29"/>
      <c r="E11" s="29">
        <v>2331</v>
      </c>
    </row>
    <row r="12" spans="1:5" ht="12.75">
      <c r="A12" s="29">
        <v>2</v>
      </c>
      <c r="B12" s="31"/>
      <c r="C12" s="29"/>
      <c r="D12" s="29"/>
      <c r="E12" s="29"/>
    </row>
    <row r="13" spans="1:5" ht="12.75">
      <c r="A13" s="29">
        <v>3</v>
      </c>
      <c r="B13" s="31"/>
      <c r="C13" s="29"/>
      <c r="D13" s="29"/>
      <c r="E13" s="29"/>
    </row>
    <row r="14" spans="1:5" ht="12.75">
      <c r="A14" s="29">
        <v>4</v>
      </c>
      <c r="B14" s="34"/>
      <c r="C14" s="34"/>
      <c r="D14" s="34"/>
      <c r="E14" s="34"/>
    </row>
    <row r="15" spans="1:5" ht="12.75">
      <c r="A15" s="33"/>
      <c r="B15" s="33" t="s">
        <v>50</v>
      </c>
      <c r="C15" s="33"/>
      <c r="D15" s="33"/>
      <c r="E15" s="33">
        <f>E11+E12+E13+E14</f>
        <v>2331</v>
      </c>
    </row>
    <row r="17" spans="1:5" ht="12.75">
      <c r="A17" s="35"/>
      <c r="B17" s="35"/>
      <c r="C17" s="35"/>
      <c r="D17" s="35"/>
      <c r="E17" s="35"/>
    </row>
    <row r="18" spans="1:5" ht="12.75">
      <c r="A18" s="33"/>
      <c r="B18" s="33" t="s">
        <v>53</v>
      </c>
      <c r="C18" s="33"/>
      <c r="D18" s="33"/>
      <c r="E18" s="33">
        <f>E7+E15</f>
        <v>15607.53</v>
      </c>
    </row>
  </sheetData>
  <sheetProtection selectLockedCells="1" selectUnlockedCells="1"/>
  <mergeCells count="2">
    <mergeCell ref="A2:E2"/>
    <mergeCell ref="A9:E9"/>
  </mergeCells>
  <printOptions/>
  <pageMargins left="0.7" right="0.7" top="0.75" bottom="0.75" header="0.3" footer="0.3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zoomScale="80" zoomScaleNormal="80" workbookViewId="0" topLeftCell="A49">
      <selection activeCell="B48" sqref="B48"/>
    </sheetView>
  </sheetViews>
  <sheetFormatPr defaultColWidth="12.57421875" defaultRowHeight="12.75"/>
  <cols>
    <col min="1" max="1" width="9.7109375" style="0" customWidth="1"/>
    <col min="2" max="2" width="30.7109375" style="0" customWidth="1"/>
    <col min="3" max="3" width="27.28125" style="0" customWidth="1"/>
    <col min="4" max="4" width="34.7109375" style="0" customWidth="1"/>
    <col min="5" max="5" width="18.140625" style="0" customWidth="1"/>
    <col min="6" max="16384" width="11.57421875" style="0" customWidth="1"/>
  </cols>
  <sheetData>
    <row r="2" spans="1:5" ht="18" customHeight="1">
      <c r="A2" s="26" t="s">
        <v>54</v>
      </c>
      <c r="B2" s="26"/>
      <c r="C2" s="26"/>
      <c r="D2" s="26"/>
      <c r="E2" s="26"/>
    </row>
    <row r="3" spans="1:5" ht="12.75">
      <c r="A3" s="27" t="s">
        <v>1</v>
      </c>
      <c r="B3" s="28" t="s">
        <v>44</v>
      </c>
      <c r="C3" s="28" t="s">
        <v>2</v>
      </c>
      <c r="D3" s="28" t="s">
        <v>45</v>
      </c>
      <c r="E3" s="28" t="s">
        <v>46</v>
      </c>
    </row>
    <row r="4" spans="1:5" ht="38.25" customHeight="1">
      <c r="A4" s="29">
        <v>1</v>
      </c>
      <c r="B4" s="30" t="s">
        <v>55</v>
      </c>
      <c r="C4" s="36" t="s">
        <v>56</v>
      </c>
      <c r="D4" s="29" t="s">
        <v>57</v>
      </c>
      <c r="E4" s="29">
        <v>195.34</v>
      </c>
    </row>
    <row r="5" spans="1:5" ht="12.75">
      <c r="A5" s="29">
        <v>2</v>
      </c>
      <c r="B5" s="29"/>
      <c r="C5" s="29"/>
      <c r="D5" s="29"/>
      <c r="E5" s="29"/>
    </row>
    <row r="6" spans="1:5" ht="12.75">
      <c r="A6" s="29">
        <v>3</v>
      </c>
      <c r="B6" s="37"/>
      <c r="C6" s="29"/>
      <c r="D6" s="37"/>
      <c r="E6" s="37"/>
    </row>
    <row r="7" spans="1:5" ht="12.75">
      <c r="A7" s="29">
        <v>4</v>
      </c>
      <c r="B7" s="32"/>
      <c r="C7" s="32"/>
      <c r="D7" s="32"/>
      <c r="E7" s="32"/>
    </row>
    <row r="8" spans="1:5" ht="12.75">
      <c r="A8" s="38"/>
      <c r="B8" s="38" t="s">
        <v>50</v>
      </c>
      <c r="C8" s="38"/>
      <c r="D8" s="38"/>
      <c r="E8" s="38">
        <f>E4+E5+E6+E7</f>
        <v>195.34</v>
      </c>
    </row>
    <row r="9" spans="1:5" ht="18" customHeight="1">
      <c r="A9" s="26" t="s">
        <v>58</v>
      </c>
      <c r="B9" s="26"/>
      <c r="C9" s="26"/>
      <c r="D9" s="26"/>
      <c r="E9" s="26"/>
    </row>
    <row r="10" spans="1:5" ht="12.75">
      <c r="A10" s="27" t="s">
        <v>1</v>
      </c>
      <c r="B10" s="28" t="s">
        <v>44</v>
      </c>
      <c r="C10" s="28" t="s">
        <v>2</v>
      </c>
      <c r="D10" s="28" t="s">
        <v>45</v>
      </c>
      <c r="E10" s="28" t="s">
        <v>46</v>
      </c>
    </row>
    <row r="11" spans="1:5" ht="12.75">
      <c r="A11" s="29">
        <v>1</v>
      </c>
      <c r="B11" s="31" t="s">
        <v>59</v>
      </c>
      <c r="C11" s="29" t="s">
        <v>56</v>
      </c>
      <c r="D11" s="29" t="s">
        <v>60</v>
      </c>
      <c r="E11" s="29">
        <v>1965.05</v>
      </c>
    </row>
    <row r="12" spans="1:5" ht="12.75">
      <c r="A12" s="29">
        <v>2</v>
      </c>
      <c r="B12" s="31" t="s">
        <v>61</v>
      </c>
      <c r="C12" s="29" t="s">
        <v>56</v>
      </c>
      <c r="D12" s="29" t="s">
        <v>62</v>
      </c>
      <c r="E12" s="29">
        <v>237.5</v>
      </c>
    </row>
    <row r="13" spans="1:5" ht="12.75">
      <c r="A13" s="29">
        <v>3</v>
      </c>
      <c r="B13" s="31"/>
      <c r="C13" s="29"/>
      <c r="D13" s="31"/>
      <c r="E13" s="29"/>
    </row>
    <row r="14" spans="1:5" ht="12.75">
      <c r="A14" s="29">
        <v>4</v>
      </c>
      <c r="B14" s="34"/>
      <c r="C14" s="34"/>
      <c r="D14" s="34"/>
      <c r="E14" s="34"/>
    </row>
    <row r="15" spans="1:5" ht="12.75">
      <c r="A15" s="38"/>
      <c r="B15" s="38" t="s">
        <v>50</v>
      </c>
      <c r="C15" s="38"/>
      <c r="D15" s="38"/>
      <c r="E15" s="38">
        <f>E11+E12+E13+E14</f>
        <v>2202.55</v>
      </c>
    </row>
    <row r="16" spans="1:5" ht="18" customHeight="1">
      <c r="A16" s="26" t="s">
        <v>63</v>
      </c>
      <c r="B16" s="26"/>
      <c r="C16" s="26"/>
      <c r="D16" s="26"/>
      <c r="E16" s="26"/>
    </row>
    <row r="17" spans="1:5" ht="12.75">
      <c r="A17" s="27" t="s">
        <v>1</v>
      </c>
      <c r="B17" s="28" t="s">
        <v>44</v>
      </c>
      <c r="C17" s="28" t="s">
        <v>2</v>
      </c>
      <c r="D17" s="28" t="s">
        <v>45</v>
      </c>
      <c r="E17" s="28" t="s">
        <v>46</v>
      </c>
    </row>
    <row r="18" spans="1:5" ht="12.75">
      <c r="A18" s="29">
        <v>1</v>
      </c>
      <c r="B18" s="31" t="s">
        <v>64</v>
      </c>
      <c r="C18" s="29" t="s">
        <v>56</v>
      </c>
      <c r="D18" s="29"/>
      <c r="E18" s="29">
        <v>3388.8</v>
      </c>
    </row>
    <row r="19" spans="1:5" ht="12.75">
      <c r="A19" s="29">
        <v>2</v>
      </c>
      <c r="B19" s="31" t="s">
        <v>65</v>
      </c>
      <c r="C19" s="29" t="s">
        <v>56</v>
      </c>
      <c r="D19" s="29"/>
      <c r="E19" s="29">
        <v>10800</v>
      </c>
    </row>
    <row r="20" spans="1:5" ht="12.75">
      <c r="A20" s="29">
        <v>3</v>
      </c>
      <c r="B20" s="31"/>
      <c r="C20" s="29"/>
      <c r="D20" s="29"/>
      <c r="E20" s="29"/>
    </row>
    <row r="21" spans="1:5" ht="12.75">
      <c r="A21" s="29">
        <v>4</v>
      </c>
      <c r="B21" s="31"/>
      <c r="C21" s="29"/>
      <c r="D21" s="29"/>
      <c r="E21" s="29"/>
    </row>
    <row r="22" spans="1:5" ht="12.75">
      <c r="A22" s="38"/>
      <c r="B22" s="38" t="s">
        <v>50</v>
      </c>
      <c r="C22" s="38"/>
      <c r="D22" s="38"/>
      <c r="E22" s="38">
        <f>E18+E19+E20+E21</f>
        <v>14188.8</v>
      </c>
    </row>
    <row r="23" spans="1:5" ht="18" customHeight="1">
      <c r="A23" s="26" t="s">
        <v>66</v>
      </c>
      <c r="B23" s="26"/>
      <c r="C23" s="26"/>
      <c r="D23" s="26"/>
      <c r="E23" s="26"/>
    </row>
    <row r="24" spans="1:5" ht="12.75">
      <c r="A24" s="27" t="s">
        <v>1</v>
      </c>
      <c r="B24" s="28" t="s">
        <v>44</v>
      </c>
      <c r="C24" s="28" t="s">
        <v>2</v>
      </c>
      <c r="D24" s="28" t="s">
        <v>45</v>
      </c>
      <c r="E24" s="28" t="s">
        <v>46</v>
      </c>
    </row>
    <row r="25" spans="1:5" ht="44.25" customHeight="1">
      <c r="A25" s="37">
        <v>1</v>
      </c>
      <c r="B25" s="31" t="s">
        <v>67</v>
      </c>
      <c r="C25" s="29" t="s">
        <v>56</v>
      </c>
      <c r="D25" s="29"/>
      <c r="E25" s="29">
        <v>-10800</v>
      </c>
    </row>
    <row r="26" spans="1:5" ht="12.75">
      <c r="A26" s="37">
        <v>2</v>
      </c>
      <c r="B26" s="39" t="s">
        <v>68</v>
      </c>
      <c r="C26" s="37" t="s">
        <v>56</v>
      </c>
      <c r="D26" s="37"/>
      <c r="E26" s="37">
        <v>25521</v>
      </c>
    </row>
    <row r="27" spans="1:5" ht="12.75">
      <c r="A27" s="37">
        <v>3</v>
      </c>
      <c r="B27" s="39" t="s">
        <v>69</v>
      </c>
      <c r="C27" s="37" t="s">
        <v>56</v>
      </c>
      <c r="D27" s="37"/>
      <c r="E27" s="37">
        <v>3118.27</v>
      </c>
    </row>
    <row r="28" spans="1:5" ht="12.75">
      <c r="A28" s="38"/>
      <c r="B28" s="38" t="s">
        <v>50</v>
      </c>
      <c r="C28" s="38"/>
      <c r="D28" s="38"/>
      <c r="E28" s="38">
        <f>E25+E26+E27</f>
        <v>17839.27</v>
      </c>
    </row>
    <row r="29" spans="1:5" ht="9" customHeight="1">
      <c r="A29" s="16"/>
      <c r="B29" s="16"/>
      <c r="C29" s="16"/>
      <c r="D29" s="16"/>
      <c r="E29" s="16"/>
    </row>
    <row r="30" spans="1:5" ht="18" customHeight="1">
      <c r="A30" s="26" t="s">
        <v>70</v>
      </c>
      <c r="B30" s="26"/>
      <c r="C30" s="26"/>
      <c r="D30" s="26"/>
      <c r="E30" s="26"/>
    </row>
    <row r="31" spans="1:5" ht="12.75">
      <c r="A31" s="27" t="s">
        <v>1</v>
      </c>
      <c r="B31" s="28" t="s">
        <v>44</v>
      </c>
      <c r="C31" s="28" t="s">
        <v>2</v>
      </c>
      <c r="D31" s="28" t="s">
        <v>45</v>
      </c>
      <c r="E31" s="28" t="s">
        <v>46</v>
      </c>
    </row>
    <row r="32" spans="1:5" ht="12.75">
      <c r="A32" s="29">
        <v>1</v>
      </c>
      <c r="B32" s="31" t="s">
        <v>65</v>
      </c>
      <c r="C32" s="29" t="s">
        <v>56</v>
      </c>
      <c r="D32" s="29"/>
      <c r="E32" s="29">
        <v>10800</v>
      </c>
    </row>
    <row r="33" spans="1:5" ht="61.5" customHeight="1">
      <c r="A33" s="29">
        <v>2</v>
      </c>
      <c r="B33" s="31" t="s">
        <v>71</v>
      </c>
      <c r="C33" s="29" t="s">
        <v>56</v>
      </c>
      <c r="D33" s="29"/>
      <c r="E33" s="29">
        <v>7752.37</v>
      </c>
    </row>
    <row r="34" spans="1:5" ht="12.75">
      <c r="A34" s="29">
        <v>3</v>
      </c>
      <c r="B34" s="31"/>
      <c r="C34" s="29"/>
      <c r="D34" s="29"/>
      <c r="E34" s="29"/>
    </row>
    <row r="35" spans="1:5" ht="12.75">
      <c r="A35" s="29">
        <v>4</v>
      </c>
      <c r="B35" s="32"/>
      <c r="C35" s="32"/>
      <c r="D35" s="32"/>
      <c r="E35" s="32"/>
    </row>
    <row r="36" spans="1:5" ht="12.75">
      <c r="A36" s="38"/>
      <c r="B36" s="38" t="s">
        <v>50</v>
      </c>
      <c r="C36" s="38"/>
      <c r="D36" s="38"/>
      <c r="E36" s="38">
        <f>E32+E33+E34+E35</f>
        <v>18552.37</v>
      </c>
    </row>
    <row r="37" spans="1:5" ht="12.75">
      <c r="A37" s="16"/>
      <c r="B37" s="16"/>
      <c r="C37" s="16"/>
      <c r="D37" s="16"/>
      <c r="E37" s="16"/>
    </row>
    <row r="38" spans="1:5" ht="12.75">
      <c r="A38" s="26" t="s">
        <v>72</v>
      </c>
      <c r="B38" s="26"/>
      <c r="C38" s="26"/>
      <c r="D38" s="26"/>
      <c r="E38" s="26"/>
    </row>
    <row r="39" spans="1:5" ht="12.75">
      <c r="A39" s="27" t="s">
        <v>1</v>
      </c>
      <c r="B39" s="28" t="s">
        <v>44</v>
      </c>
      <c r="C39" s="28" t="s">
        <v>2</v>
      </c>
      <c r="D39" s="28" t="s">
        <v>45</v>
      </c>
      <c r="E39" s="28" t="s">
        <v>46</v>
      </c>
    </row>
    <row r="40" spans="1:5" ht="30.75" customHeight="1">
      <c r="A40" s="29">
        <v>1</v>
      </c>
      <c r="B40" s="40" t="s">
        <v>73</v>
      </c>
      <c r="C40" s="29" t="s">
        <v>56</v>
      </c>
      <c r="D40" s="29"/>
      <c r="E40" s="29">
        <v>161.33</v>
      </c>
    </row>
    <row r="41" spans="1:5" ht="12.75">
      <c r="A41" s="29">
        <v>2</v>
      </c>
      <c r="B41" s="31" t="s">
        <v>74</v>
      </c>
      <c r="C41" s="29" t="s">
        <v>56</v>
      </c>
      <c r="D41" s="29"/>
      <c r="E41" s="29">
        <v>1091.12</v>
      </c>
    </row>
    <row r="42" spans="1:5" ht="12.75">
      <c r="A42" s="29">
        <v>3</v>
      </c>
      <c r="B42" s="32"/>
      <c r="C42" s="32"/>
      <c r="D42" s="32"/>
      <c r="E42" s="32"/>
    </row>
    <row r="43" spans="1:5" ht="12.75">
      <c r="A43" s="38"/>
      <c r="B43" s="38" t="s">
        <v>50</v>
      </c>
      <c r="C43" s="38"/>
      <c r="D43" s="38"/>
      <c r="E43" s="38">
        <f>E40+E41+E42</f>
        <v>1252.4499999999998</v>
      </c>
    </row>
    <row r="44" spans="1:5" ht="12.75">
      <c r="A44" s="16"/>
      <c r="B44" s="16"/>
      <c r="C44" s="16"/>
      <c r="D44" s="16"/>
      <c r="E44" s="16"/>
    </row>
    <row r="45" spans="1:5" ht="12.75">
      <c r="A45" s="26" t="s">
        <v>75</v>
      </c>
      <c r="B45" s="26"/>
      <c r="C45" s="26"/>
      <c r="D45" s="26"/>
      <c r="E45" s="26"/>
    </row>
    <row r="46" spans="1:5" ht="12.75">
      <c r="A46" s="27" t="s">
        <v>1</v>
      </c>
      <c r="B46" s="28" t="s">
        <v>44</v>
      </c>
      <c r="C46" s="28" t="s">
        <v>2</v>
      </c>
      <c r="D46" s="28" t="s">
        <v>45</v>
      </c>
      <c r="E46" s="28" t="s">
        <v>46</v>
      </c>
    </row>
    <row r="47" spans="1:5" ht="29.25" customHeight="1">
      <c r="A47" s="29">
        <v>1</v>
      </c>
      <c r="B47" s="40" t="s">
        <v>73</v>
      </c>
      <c r="C47" s="29" t="s">
        <v>56</v>
      </c>
      <c r="D47" s="29"/>
      <c r="E47" s="29">
        <v>161.33</v>
      </c>
    </row>
    <row r="48" spans="1:5" ht="12.75">
      <c r="A48" s="29">
        <v>2</v>
      </c>
      <c r="B48" s="39" t="s">
        <v>76</v>
      </c>
      <c r="C48" s="29" t="s">
        <v>56</v>
      </c>
      <c r="D48" s="37"/>
      <c r="E48" s="37">
        <v>27218.7</v>
      </c>
    </row>
    <row r="49" spans="1:5" ht="12.75">
      <c r="A49" s="29">
        <v>3</v>
      </c>
      <c r="B49" s="37" t="s">
        <v>77</v>
      </c>
      <c r="C49" s="29" t="s">
        <v>56</v>
      </c>
      <c r="D49" s="37"/>
      <c r="E49" s="37">
        <v>1579.83</v>
      </c>
    </row>
    <row r="50" spans="1:5" ht="12.75">
      <c r="A50" s="29">
        <v>4</v>
      </c>
      <c r="B50" s="41" t="s">
        <v>78</v>
      </c>
      <c r="C50" s="29" t="s">
        <v>56</v>
      </c>
      <c r="D50" s="37"/>
      <c r="E50" s="37">
        <v>5764.88</v>
      </c>
    </row>
    <row r="51" spans="1:5" ht="12.75">
      <c r="A51" s="38"/>
      <c r="B51" s="38" t="s">
        <v>50</v>
      </c>
      <c r="C51" s="38"/>
      <c r="D51" s="38"/>
      <c r="E51" s="38">
        <f>E47+E48+E49+E50</f>
        <v>34724.74</v>
      </c>
    </row>
    <row r="52" spans="1:5" ht="12.75">
      <c r="A52" s="16"/>
      <c r="B52" s="16"/>
      <c r="C52" s="16"/>
      <c r="D52" s="16"/>
      <c r="E52" s="16"/>
    </row>
    <row r="53" spans="1:5" ht="12.75">
      <c r="A53" s="26" t="s">
        <v>43</v>
      </c>
      <c r="B53" s="26"/>
      <c r="C53" s="26"/>
      <c r="D53" s="26"/>
      <c r="E53" s="26"/>
    </row>
    <row r="54" spans="1:5" ht="12.75">
      <c r="A54" s="27" t="s">
        <v>1</v>
      </c>
      <c r="B54" s="28" t="s">
        <v>44</v>
      </c>
      <c r="C54" s="28" t="s">
        <v>2</v>
      </c>
      <c r="D54" s="28" t="s">
        <v>45</v>
      </c>
      <c r="E54" s="28" t="s">
        <v>46</v>
      </c>
    </row>
    <row r="55" spans="1:5" ht="12.75">
      <c r="A55" s="29">
        <v>1</v>
      </c>
      <c r="B55" s="31" t="s">
        <v>79</v>
      </c>
      <c r="C55" s="29" t="s">
        <v>56</v>
      </c>
      <c r="D55" s="29"/>
      <c r="E55" s="29">
        <v>1290.64</v>
      </c>
    </row>
    <row r="56" spans="1:5" ht="33" customHeight="1">
      <c r="A56" s="29">
        <v>2</v>
      </c>
      <c r="B56" s="40" t="s">
        <v>73</v>
      </c>
      <c r="C56" s="29" t="s">
        <v>56</v>
      </c>
      <c r="D56" s="29"/>
      <c r="E56" s="29">
        <v>161.33</v>
      </c>
    </row>
    <row r="57" spans="1:5" ht="12.75">
      <c r="A57" s="29">
        <v>3</v>
      </c>
      <c r="B57" s="40" t="s">
        <v>80</v>
      </c>
      <c r="C57" s="29" t="s">
        <v>56</v>
      </c>
      <c r="D57" s="29" t="s">
        <v>81</v>
      </c>
      <c r="E57" s="29">
        <v>2710.7</v>
      </c>
    </row>
    <row r="58" spans="1:5" ht="12.75">
      <c r="A58" s="38"/>
      <c r="B58" s="38" t="s">
        <v>50</v>
      </c>
      <c r="C58" s="38"/>
      <c r="D58" s="38"/>
      <c r="E58" s="38">
        <f>E55+E56+E57</f>
        <v>4162.67</v>
      </c>
    </row>
    <row r="59" spans="1:5" ht="12.75">
      <c r="A59" s="16"/>
      <c r="B59" s="16"/>
      <c r="C59" s="16"/>
      <c r="D59" s="16"/>
      <c r="E59" s="16"/>
    </row>
    <row r="60" spans="1:5" ht="12.75">
      <c r="A60" s="26" t="s">
        <v>51</v>
      </c>
      <c r="B60" s="26"/>
      <c r="C60" s="26"/>
      <c r="D60" s="26"/>
      <c r="E60" s="26"/>
    </row>
    <row r="61" spans="1:5" ht="12.75">
      <c r="A61" s="27" t="s">
        <v>1</v>
      </c>
      <c r="B61" s="28" t="s">
        <v>44</v>
      </c>
      <c r="C61" s="28" t="s">
        <v>2</v>
      </c>
      <c r="D61" s="28" t="s">
        <v>45</v>
      </c>
      <c r="E61" s="28" t="s">
        <v>46</v>
      </c>
    </row>
    <row r="62" spans="1:5" ht="12.75">
      <c r="A62" s="29">
        <v>1</v>
      </c>
      <c r="B62" s="31" t="s">
        <v>79</v>
      </c>
      <c r="C62" s="29" t="s">
        <v>56</v>
      </c>
      <c r="D62" s="29"/>
      <c r="E62" s="29">
        <v>1290.64</v>
      </c>
    </row>
    <row r="63" spans="1:5" ht="12.75">
      <c r="A63" s="29">
        <v>2</v>
      </c>
      <c r="B63" s="31" t="s">
        <v>82</v>
      </c>
      <c r="C63" s="29" t="s">
        <v>56</v>
      </c>
      <c r="D63" s="29"/>
      <c r="E63" s="29">
        <v>31.38</v>
      </c>
    </row>
    <row r="64" spans="1:5" ht="12.75">
      <c r="A64" s="29">
        <v>3</v>
      </c>
      <c r="B64" s="31" t="s">
        <v>83</v>
      </c>
      <c r="C64" s="29" t="s">
        <v>56</v>
      </c>
      <c r="D64" s="29" t="s">
        <v>84</v>
      </c>
      <c r="E64" s="29">
        <v>2542.67</v>
      </c>
    </row>
    <row r="65" spans="1:5" ht="12.75">
      <c r="A65" s="29">
        <v>4</v>
      </c>
      <c r="B65" s="34"/>
      <c r="C65" s="34"/>
      <c r="D65" s="34"/>
      <c r="E65" s="34"/>
    </row>
    <row r="66" spans="1:5" ht="12.75">
      <c r="A66" s="38"/>
      <c r="B66" s="38" t="s">
        <v>50</v>
      </c>
      <c r="C66" s="38"/>
      <c r="D66" s="38"/>
      <c r="E66" s="38">
        <f>E62+E63+E64+E65</f>
        <v>3864.6900000000005</v>
      </c>
    </row>
    <row r="67" spans="1:5" ht="12.75">
      <c r="A67" s="16"/>
      <c r="B67" s="16"/>
      <c r="C67" s="16"/>
      <c r="D67" s="16"/>
      <c r="E67" s="16"/>
    </row>
    <row r="68" spans="1:5" ht="12.75">
      <c r="A68" s="33"/>
      <c r="B68" s="33" t="s">
        <v>53</v>
      </c>
      <c r="C68" s="33"/>
      <c r="D68" s="33"/>
      <c r="E68" s="33">
        <f>E8+E15+E22+E28+E36+E43+E51+E58+E66</f>
        <v>96982.87999999999</v>
      </c>
    </row>
    <row r="69" spans="1:5" ht="12.75">
      <c r="A69" s="42"/>
      <c r="B69" s="42"/>
      <c r="C69" s="42"/>
      <c r="D69" s="42"/>
      <c r="E69" s="42"/>
    </row>
    <row r="70" spans="1:5" ht="12.75">
      <c r="A70" s="42"/>
      <c r="B70" s="42"/>
      <c r="C70" s="42"/>
      <c r="D70" s="42"/>
      <c r="E70" s="42"/>
    </row>
  </sheetData>
  <sheetProtection selectLockedCells="1" selectUnlockedCells="1"/>
  <mergeCells count="9">
    <mergeCell ref="A2:E2"/>
    <mergeCell ref="A9:E9"/>
    <mergeCell ref="A16:E16"/>
    <mergeCell ref="A23:E23"/>
    <mergeCell ref="A30:E30"/>
    <mergeCell ref="A38:E38"/>
    <mergeCell ref="A45:E45"/>
    <mergeCell ref="A53:E53"/>
    <mergeCell ref="A60:E60"/>
  </mergeCells>
  <printOptions/>
  <pageMargins left="0.7083333333333334" right="0.7083333333333334" top="0.39375" bottom="0.39375" header="0.31527777777777777" footer="0.31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15"/>
  <sheetViews>
    <sheetView zoomScale="80" zoomScaleNormal="80" workbookViewId="0" topLeftCell="A1">
      <selection activeCell="C15" sqref="C15"/>
    </sheetView>
  </sheetViews>
  <sheetFormatPr defaultColWidth="12.57421875" defaultRowHeight="12.75"/>
  <cols>
    <col min="1" max="1" width="12.28125" style="0" customWidth="1"/>
    <col min="2" max="2" width="45.00390625" style="0" customWidth="1"/>
    <col min="3" max="3" width="21.28125" style="0" customWidth="1"/>
    <col min="4" max="16384" width="11.57421875" style="0" customWidth="1"/>
  </cols>
  <sheetData>
    <row r="4" spans="1:3" ht="12.75">
      <c r="A4" s="43" t="s">
        <v>85</v>
      </c>
      <c r="B4" s="43" t="s">
        <v>86</v>
      </c>
      <c r="C4" s="43" t="s">
        <v>87</v>
      </c>
    </row>
    <row r="5" spans="1:3" ht="12.75">
      <c r="A5" s="16"/>
      <c r="B5" s="16"/>
      <c r="C5" s="16"/>
    </row>
    <row r="6" spans="1:3" ht="12.75">
      <c r="A6" s="44"/>
      <c r="B6" s="45"/>
      <c r="C6" s="37"/>
    </row>
    <row r="7" spans="1:3" ht="12.75">
      <c r="A7" s="37"/>
      <c r="B7" s="37"/>
      <c r="C7" s="37"/>
    </row>
    <row r="8" spans="1:3" ht="12.75">
      <c r="A8" s="37"/>
      <c r="B8" s="45"/>
      <c r="C8" s="37"/>
    </row>
    <row r="9" spans="1:3" ht="12.75">
      <c r="A9" s="37"/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46"/>
      <c r="B15" s="47" t="s">
        <v>88</v>
      </c>
      <c r="C15" s="47">
        <f>C6+C7+C8+C9+C10+C11+C12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2015-12-10T07:04:17Z</cp:lastPrinted>
  <dcterms:modified xsi:type="dcterms:W3CDTF">2016-03-09T10:43:34Z</dcterms:modified>
  <cp:category/>
  <cp:version/>
  <cp:contentType/>
  <cp:contentStatus/>
  <cp:revision>133</cp:revision>
</cp:coreProperties>
</file>