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<sst xmlns="http://schemas.openxmlformats.org/spreadsheetml/2006/main" count="202" uniqueCount="92">
  <si>
    <t>ИНФОРМАЦИЯ О НАЧИСЛЕННЫХ, СОБРАННЫХ И ИЗРАСХОДОВАННЫХ СРЕДСТВАХ 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</si>
  <si>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</si>
  <si>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</si>
  <si>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</si>
  <si>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</si>
  <si>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</si>
  <si>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</si>
  <si>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</si>
  <si>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</si>
  <si>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</si>
  <si>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</si>
  <si>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</si>
  <si>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</si>
  <si>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</si>
  <si>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 xml:space="preserve">Кузнечная </t>
  </si>
  <si>
    <t>01.10.2014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</si>
  <si>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</si>
  <si>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</si>
  <si>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</si>
  <si>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</si>
  <si>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</si>
  <si>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</si>
  <si>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</si>
  <si>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</si>
  <si>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</si>
  <si>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</si>
  <si>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</si>
  <si>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</si>
  <si>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</si>
  <si>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</si>
  <si>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</si>
  <si>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</si>
  <si>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</si>
  <si>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</si>
  <si>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</si>
  <si>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</si>
  <si>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</si>
  <si>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</si>
  <si>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</si>
  <si>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</si>
  <si>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</si>
  <si>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ИТОГО ПО ДОМУ</t>
  </si>
  <si>
    <t>Январь 2015 г.</t>
  </si>
  <si>
    <t>Вид работ</t>
  </si>
  <si>
    <t>Место проведения работ</t>
  </si>
  <si>
    <t>Сумма</t>
  </si>
  <si>
    <t>Ремонт штукатурки внутренних стен</t>
  </si>
  <si>
    <t>Кузнечная 142/2</t>
  </si>
  <si>
    <t>Подъезд № 2, 4 этаж</t>
  </si>
  <si>
    <t>ИТОГО</t>
  </si>
  <si>
    <t>Май 2015 г.</t>
  </si>
  <si>
    <t>Смена трубопровода ф 20 мм, установка поливочного крана</t>
  </si>
  <si>
    <t>Смена трубопровода ЦК ф 100 мм</t>
  </si>
  <si>
    <t>кв. 13-19</t>
  </si>
  <si>
    <t>Июль 2015 г.</t>
  </si>
  <si>
    <t>Ремонт кровли</t>
  </si>
  <si>
    <t>вход в подвал</t>
  </si>
  <si>
    <t>Август 2015 г.</t>
  </si>
  <si>
    <t>Ремонт мягкой кровли</t>
  </si>
  <si>
    <t>кв. 56</t>
  </si>
  <si>
    <t>Октябрь 2015 г.</t>
  </si>
  <si>
    <t>Ремонт ступеней</t>
  </si>
  <si>
    <t>ВСЕГО</t>
  </si>
  <si>
    <t>Март 2015 г.</t>
  </si>
  <si>
    <t>Прочистка внутреннего ливнестока</t>
  </si>
  <si>
    <t xml:space="preserve"> Кузнечная 142/2</t>
  </si>
  <si>
    <t>Обрезка ветвей деревьев и их  вывоз</t>
  </si>
  <si>
    <t>Апрель 2015 г.</t>
  </si>
  <si>
    <t>Смена трубопровода ГВС ф 50 мм</t>
  </si>
  <si>
    <t>Опрессовка внутренней системы ЦО</t>
  </si>
  <si>
    <t>Дезинсекция подвального помещения</t>
  </si>
  <si>
    <t>Обрезка и удаление ветвей деревьев с вывозом</t>
  </si>
  <si>
    <t>Очистка козырьков от мусора</t>
  </si>
  <si>
    <t>Установка замка</t>
  </si>
  <si>
    <t>выход на кровлю</t>
  </si>
  <si>
    <t>Изготовление и установка лавочек, масляная окраска лавочек и столика</t>
  </si>
  <si>
    <t>Слив воды из системы ЦО</t>
  </si>
  <si>
    <t>Опрессовка внутренней системы ГВС</t>
  </si>
  <si>
    <t>Окраска газопровода, ремонт металлической двери</t>
  </si>
  <si>
    <t>Сентябрь 2015 г.</t>
  </si>
  <si>
    <t>Подготовка к запуску системы ЦО: промывка системы</t>
  </si>
  <si>
    <t>Очистка внутреннего ливнестока</t>
  </si>
  <si>
    <t>Подъезд № 2, кв. 27</t>
  </si>
  <si>
    <t>Планово-предупредительный ремонт электрических щитов</t>
  </si>
  <si>
    <t>Подъезды №1, 2</t>
  </si>
  <si>
    <t>Ноябрь 2015 г.</t>
  </si>
  <si>
    <t>Ликвидация воздушных пробок в стояках</t>
  </si>
  <si>
    <t>кв. 34,40,46,52,58</t>
  </si>
  <si>
    <t>Декабрь 2015 г.</t>
  </si>
  <si>
    <t>Т/о общедомовых приборов учета электроэнергии</t>
  </si>
  <si>
    <t>Устранение непрогрева системы ЦО: ликвидация воздушных пробок в стояках</t>
  </si>
  <si>
    <t>кв. 36,42,48,54,60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</si>
</sst>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6" borderId="1" xfId="0" applyFont="1" applyFill="1" applyBorder="1" applyAlignment="1">
      <alignment horizontal="center"/>
    </xf>
    <xf numFmtId="164" fontId="1" fillId="5" borderId="0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10" fillId="6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0" fillId="5" borderId="0" xfId="0" applyFill="1" applyAlignment="1">
      <alignment/>
    </xf>
    <xf numFmtId="164" fontId="1" fillId="7" borderId="0" xfId="0" applyFont="1" applyFill="1" applyBorder="1" applyAlignment="1">
      <alignment horizontal="center"/>
    </xf>
    <xf numFmtId="164" fontId="6" fillId="5" borderId="0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305">
          <cell r="E2305">
            <v>6231.36</v>
          </cell>
          <cell r="F2305">
            <v>-32348.39</v>
          </cell>
          <cell r="G2305">
            <v>144038.63999999998</v>
          </cell>
          <cell r="H2305">
            <v>135761.07</v>
          </cell>
          <cell r="I2305">
            <v>73389.49999999999</v>
          </cell>
          <cell r="J2305">
            <v>30023.180000000022</v>
          </cell>
          <cell r="K2305">
            <v>14508.929999999964</v>
          </cell>
        </row>
        <row r="2306"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5447.33</v>
          </cell>
          <cell r="J2306">
            <v>-5447.33</v>
          </cell>
          <cell r="K2306">
            <v>0</v>
          </cell>
        </row>
        <row r="2307"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</row>
        <row r="2308"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</row>
        <row r="2309">
          <cell r="E2309">
            <v>0</v>
          </cell>
          <cell r="F2309">
            <v>0</v>
          </cell>
          <cell r="G2309">
            <v>0</v>
          </cell>
          <cell r="H2309">
            <v>19874.35</v>
          </cell>
          <cell r="I2309">
            <v>0</v>
          </cell>
          <cell r="J2309">
            <v>19874.35</v>
          </cell>
          <cell r="K2309">
            <v>0</v>
          </cell>
        </row>
        <row r="2310">
          <cell r="E2310">
            <v>0</v>
          </cell>
          <cell r="F2310">
            <v>0</v>
          </cell>
          <cell r="G2310">
            <v>80</v>
          </cell>
          <cell r="H2310">
            <v>80</v>
          </cell>
          <cell r="I2310">
            <v>0</v>
          </cell>
          <cell r="J2310">
            <v>80</v>
          </cell>
          <cell r="K2310">
            <v>0</v>
          </cell>
        </row>
        <row r="2312">
          <cell r="E2312">
            <v>3296.37</v>
          </cell>
          <cell r="F2312">
            <v>-33381.45</v>
          </cell>
          <cell r="G2312">
            <v>76466.72999999998</v>
          </cell>
          <cell r="H2312">
            <v>72868.13</v>
          </cell>
          <cell r="I2312">
            <v>81179.26999999999</v>
          </cell>
          <cell r="J2312">
            <v>-41692.58999999998</v>
          </cell>
          <cell r="K2312">
            <v>6894.969999999972</v>
          </cell>
        </row>
        <row r="2313">
          <cell r="E2313">
            <v>2133.99</v>
          </cell>
          <cell r="F2313">
            <v>-2133.99</v>
          </cell>
          <cell r="G2313">
            <v>33864.57</v>
          </cell>
          <cell r="H2313">
            <v>32271.059999999994</v>
          </cell>
          <cell r="I2313">
            <v>33864.57</v>
          </cell>
          <cell r="J2313">
            <v>-3727.5000000000073</v>
          </cell>
          <cell r="K2313">
            <v>3727.5000000000036</v>
          </cell>
        </row>
        <row r="2314">
          <cell r="E2314">
            <v>953.18</v>
          </cell>
          <cell r="F2314">
            <v>2828.38</v>
          </cell>
          <cell r="G2314">
            <v>12642.8</v>
          </cell>
          <cell r="H2314">
            <v>12047.849999999999</v>
          </cell>
          <cell r="I2314">
            <v>0</v>
          </cell>
          <cell r="J2314">
            <v>14876.23</v>
          </cell>
          <cell r="K2314">
            <v>1548.130000000001</v>
          </cell>
        </row>
        <row r="2315"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93.66</v>
          </cell>
          <cell r="J2315">
            <v>-93.66</v>
          </cell>
          <cell r="K2315">
            <v>0</v>
          </cell>
        </row>
        <row r="2316">
          <cell r="E2316">
            <v>143.7</v>
          </cell>
          <cell r="F2316">
            <v>426.36</v>
          </cell>
          <cell r="G2316">
            <v>2280.2400000000002</v>
          </cell>
          <cell r="H2316">
            <v>2172.9199999999996</v>
          </cell>
          <cell r="I2316">
            <v>2505.6</v>
          </cell>
          <cell r="J2316">
            <v>93.67999999999984</v>
          </cell>
          <cell r="K2316">
            <v>251.02000000000044</v>
          </cell>
        </row>
        <row r="2317">
          <cell r="E2317">
            <v>4.25</v>
          </cell>
          <cell r="F2317">
            <v>12.67</v>
          </cell>
          <cell r="G2317">
            <v>67.67999999999999</v>
          </cell>
          <cell r="H2317">
            <v>64.52</v>
          </cell>
          <cell r="I2317">
            <v>0</v>
          </cell>
          <cell r="J2317">
            <v>77.19</v>
          </cell>
          <cell r="K2317">
            <v>7.409999999999997</v>
          </cell>
        </row>
        <row r="2318">
          <cell r="E2318">
            <v>1028.61</v>
          </cell>
          <cell r="F2318">
            <v>-1028.61</v>
          </cell>
          <cell r="G2318">
            <v>16322.88</v>
          </cell>
          <cell r="H2318">
            <v>15554.67</v>
          </cell>
          <cell r="I2318">
            <v>16322.88</v>
          </cell>
          <cell r="J2318">
            <v>-1796.8199999999997</v>
          </cell>
          <cell r="K2318">
            <v>1796.819999999998</v>
          </cell>
        </row>
        <row r="2319">
          <cell r="E2319">
            <v>503.64</v>
          </cell>
          <cell r="F2319">
            <v>-77826.8</v>
          </cell>
          <cell r="G2319">
            <v>7992.120000000002</v>
          </cell>
          <cell r="H2319">
            <v>7615.9800000000005</v>
          </cell>
          <cell r="I2319">
            <v>0</v>
          </cell>
          <cell r="J2319">
            <v>-70210.82</v>
          </cell>
          <cell r="K2319">
            <v>879.7800000000016</v>
          </cell>
        </row>
        <row r="2320">
          <cell r="E2320">
            <v>130.9</v>
          </cell>
          <cell r="F2320">
            <v>-1210.63</v>
          </cell>
          <cell r="G2320">
            <v>2077.0799999999995</v>
          </cell>
          <cell r="H2320">
            <v>1979.28</v>
          </cell>
          <cell r="I2320">
            <v>22144.920000000002</v>
          </cell>
          <cell r="J2320">
            <v>-21376.27</v>
          </cell>
          <cell r="K2320">
            <v>228.6999999999996</v>
          </cell>
        </row>
        <row r="2322">
          <cell r="E2322">
            <v>2845.36</v>
          </cell>
          <cell r="F2322">
            <v>-2845.36</v>
          </cell>
          <cell r="G2322">
            <v>45153.12000000002</v>
          </cell>
          <cell r="H2322">
            <v>43421.64</v>
          </cell>
          <cell r="I2322">
            <v>45153.12000000002</v>
          </cell>
          <cell r="J2322">
            <v>-4576.840000000018</v>
          </cell>
          <cell r="K2322">
            <v>4576.840000000018</v>
          </cell>
        </row>
        <row r="2323"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</row>
        <row r="2324"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</row>
        <row r="2325"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</row>
        <row r="2326">
          <cell r="E2326">
            <v>156.49</v>
          </cell>
          <cell r="F2326">
            <v>0</v>
          </cell>
          <cell r="G2326">
            <v>2483.28</v>
          </cell>
          <cell r="H2326">
            <v>2388.01</v>
          </cell>
          <cell r="I2326">
            <v>2388.01</v>
          </cell>
          <cell r="J2326">
            <v>0</v>
          </cell>
          <cell r="K2326">
            <v>251.76000000000022</v>
          </cell>
        </row>
        <row r="2327">
          <cell r="E2327">
            <v>2703.09</v>
          </cell>
          <cell r="F2327">
            <v>-2703.09</v>
          </cell>
          <cell r="G2327">
            <v>42895.44</v>
          </cell>
          <cell r="H2327">
            <v>41250.54000000001</v>
          </cell>
          <cell r="I2327">
            <v>42895.44</v>
          </cell>
          <cell r="J2327">
            <v>-4347.989999999991</v>
          </cell>
          <cell r="K2327">
            <v>4347.989999999991</v>
          </cell>
        </row>
        <row r="2328">
          <cell r="E2328">
            <v>3556.7</v>
          </cell>
          <cell r="F2328">
            <v>-3556.7</v>
          </cell>
          <cell r="G2328">
            <v>56441.39999999999</v>
          </cell>
          <cell r="H2328">
            <v>54277.04</v>
          </cell>
          <cell r="I2328">
            <v>56441.39999999999</v>
          </cell>
          <cell r="J2328">
            <v>-5721.059999999983</v>
          </cell>
          <cell r="K2328">
            <v>5721.059999999983</v>
          </cell>
        </row>
        <row r="2329">
          <cell r="E2329">
            <v>3044.53</v>
          </cell>
          <cell r="F2329">
            <v>-3044.53</v>
          </cell>
          <cell r="G2329">
            <v>48313.92000000001</v>
          </cell>
          <cell r="H2329">
            <v>46461.22</v>
          </cell>
          <cell r="I2329">
            <v>48313.92000000001</v>
          </cell>
          <cell r="J2329">
            <v>-4897.2300000000105</v>
          </cell>
          <cell r="K2329">
            <v>4897.2300000000105</v>
          </cell>
        </row>
        <row r="2330"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4">
      <selection activeCell="I17" sqref="I17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/>
      <c r="B5" s="10" t="s">
        <v>14</v>
      </c>
      <c r="C5" s="11">
        <v>142.2</v>
      </c>
      <c r="D5" s="9"/>
      <c r="E5" s="9"/>
      <c r="F5" s="9"/>
      <c r="G5" s="9"/>
      <c r="H5" s="9"/>
      <c r="I5" s="9"/>
      <c r="J5" s="9"/>
      <c r="K5" s="9"/>
      <c r="L5" s="12" t="s">
        <v>15</v>
      </c>
    </row>
    <row r="6" spans="1:12" ht="12.75">
      <c r="A6" s="13">
        <v>1</v>
      </c>
      <c r="B6" s="14"/>
      <c r="C6" s="14"/>
      <c r="D6" s="14" t="s">
        <v>16</v>
      </c>
      <c r="E6" s="15">
        <f>'[1]Лицевые счета домов свод'!E2305</f>
        <v>6231.36</v>
      </c>
      <c r="F6" s="15">
        <f>'[1]Лицевые счета домов свод'!F2305</f>
        <v>-32348.39</v>
      </c>
      <c r="G6" s="15">
        <f>'[1]Лицевые счета домов свод'!G2305</f>
        <v>144038.63999999998</v>
      </c>
      <c r="H6" s="15">
        <f>'[1]Лицевые счета домов свод'!H2305</f>
        <v>135761.07</v>
      </c>
      <c r="I6" s="15">
        <f>'[1]Лицевые счета домов свод'!I2305</f>
        <v>73389.49999999999</v>
      </c>
      <c r="J6" s="15">
        <f>'[1]Лицевые счета домов свод'!J2305</f>
        <v>30023.180000000022</v>
      </c>
      <c r="K6" s="15">
        <f>'[1]Лицевые счета домов свод'!K2305</f>
        <v>14508.929999999964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свод'!E2306</f>
        <v>0</v>
      </c>
      <c r="F7" s="15">
        <f>'[1]Лицевые счета домов свод'!F2306</f>
        <v>0</v>
      </c>
      <c r="G7" s="15">
        <f>'[1]Лицевые счета домов свод'!G2306</f>
        <v>0</v>
      </c>
      <c r="H7" s="15">
        <f>'[1]Лицевые счета домов свод'!H2306</f>
        <v>0</v>
      </c>
      <c r="I7" s="15">
        <f>'[1]Лицевые счета домов свод'!I2306</f>
        <v>5447.33</v>
      </c>
      <c r="J7" s="15">
        <f>'[1]Лицевые счета домов свод'!J2306</f>
        <v>-5447.33</v>
      </c>
      <c r="K7" s="15">
        <f>'[1]Лицевые счета домов свод'!K2306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свод'!E2307</f>
        <v>0</v>
      </c>
      <c r="F8" s="15">
        <f>'[1]Лицевые счета домов свод'!F2307</f>
        <v>0</v>
      </c>
      <c r="G8" s="15">
        <f>'[1]Лицевые счета домов свод'!G2307</f>
        <v>0</v>
      </c>
      <c r="H8" s="15">
        <f>'[1]Лицевые счета домов свод'!H2307</f>
        <v>0</v>
      </c>
      <c r="I8" s="15">
        <f>'[1]Лицевые счета домов свод'!I2307</f>
        <v>0</v>
      </c>
      <c r="J8" s="15">
        <f>'[1]Лицевые счета домов свод'!J2307</f>
        <v>0</v>
      </c>
      <c r="K8" s="15">
        <f>'[1]Лицевые счета домов свод'!K2307</f>
        <v>0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свод'!E2308</f>
        <v>0</v>
      </c>
      <c r="F9" s="15">
        <f>'[1]Лицевые счета домов свод'!F2308</f>
        <v>0</v>
      </c>
      <c r="G9" s="15">
        <f>'[1]Лицевые счета домов свод'!G2308</f>
        <v>0</v>
      </c>
      <c r="H9" s="15">
        <f>'[1]Лицевые счета домов свод'!H2308</f>
        <v>0</v>
      </c>
      <c r="I9" s="15">
        <f>'[1]Лицевые счета домов свод'!I2308</f>
        <v>0</v>
      </c>
      <c r="J9" s="15">
        <f>'[1]Лицевые счета домов свод'!J2308</f>
        <v>0</v>
      </c>
      <c r="K9" s="15">
        <f>'[1]Лицевые счета домов свод'!K2308</f>
        <v>0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свод'!E2309</f>
        <v>0</v>
      </c>
      <c r="F10" s="15">
        <f>'[1]Лицевые счета домов свод'!F2309</f>
        <v>0</v>
      </c>
      <c r="G10" s="15">
        <f>'[1]Лицевые счета домов свод'!G2309</f>
        <v>0</v>
      </c>
      <c r="H10" s="15">
        <f>'[1]Лицевые счета домов свод'!H2309</f>
        <v>19874.35</v>
      </c>
      <c r="I10" s="15">
        <f>'[1]Лицевые счета домов свод'!I2309</f>
        <v>0</v>
      </c>
      <c r="J10" s="15">
        <f>'[1]Лицевые счета домов свод'!J2309</f>
        <v>19874.35</v>
      </c>
      <c r="K10" s="15">
        <f>'[1]Лицевые счета домов свод'!K2309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свод'!E2310</f>
        <v>0</v>
      </c>
      <c r="F11" s="15">
        <f>'[1]Лицевые счета домов свод'!F2310</f>
        <v>0</v>
      </c>
      <c r="G11" s="15">
        <f>'[1]Лицевые счета домов свод'!G2310</f>
        <v>80</v>
      </c>
      <c r="H11" s="15">
        <f>'[1]Лицевые счета домов свод'!H2310</f>
        <v>80</v>
      </c>
      <c r="I11" s="15">
        <f>'[1]Лицевые счета домов свод'!I2310</f>
        <v>0</v>
      </c>
      <c r="J11" s="15">
        <f>'[1]Лицевые счета домов свод'!J2310</f>
        <v>80</v>
      </c>
      <c r="K11" s="15">
        <f>'[1]Лицевые счета домов свод'!K2310</f>
        <v>0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6231.36</v>
      </c>
      <c r="F12" s="5">
        <f>SUM(F6:F11)</f>
        <v>-32348.39</v>
      </c>
      <c r="G12" s="5">
        <f>SUM(G6:G11)</f>
        <v>144118.63999999998</v>
      </c>
      <c r="H12" s="5">
        <f>SUM(H6:H11)</f>
        <v>155715.42</v>
      </c>
      <c r="I12" s="5">
        <f>SUM(I6:I11)</f>
        <v>78836.82999999999</v>
      </c>
      <c r="J12" s="5">
        <f>SUM(J6:J11)</f>
        <v>44530.20000000002</v>
      </c>
      <c r="K12" s="5">
        <f>SUM(K6:K11)</f>
        <v>14508.929999999964</v>
      </c>
      <c r="L12" s="17"/>
    </row>
    <row r="13" spans="1:12" ht="14.25" customHeight="1">
      <c r="A13" s="14"/>
      <c r="B13" s="14"/>
      <c r="C13" s="14"/>
      <c r="D13" s="18" t="s">
        <v>23</v>
      </c>
      <c r="E13" s="15">
        <f>'[1]Лицевые счета домов свод'!E2312</f>
        <v>3296.37</v>
      </c>
      <c r="F13" s="15">
        <f>'[1]Лицевые счета домов свод'!F2312</f>
        <v>-33381.45</v>
      </c>
      <c r="G13" s="15">
        <f>'[1]Лицевые счета домов свод'!G2312</f>
        <v>76466.72999999998</v>
      </c>
      <c r="H13" s="15">
        <f>'[1]Лицевые счета домов свод'!H2312</f>
        <v>72868.13</v>
      </c>
      <c r="I13" s="15">
        <f>'[1]Лицевые счета домов свод'!I2312</f>
        <v>81179.26999999999</v>
      </c>
      <c r="J13" s="15">
        <f>'[1]Лицевые счета домов свод'!J2312</f>
        <v>-41692.58999999998</v>
      </c>
      <c r="K13" s="15">
        <f>'[1]Лицевые счета домов свод'!K2312</f>
        <v>6894.969999999972</v>
      </c>
      <c r="L13" s="16"/>
    </row>
    <row r="14" spans="1:12" ht="34.5" customHeight="1">
      <c r="A14" s="14"/>
      <c r="B14" s="14"/>
      <c r="C14" s="14"/>
      <c r="D14" s="18" t="s">
        <v>24</v>
      </c>
      <c r="E14" s="15">
        <f>'[1]Лицевые счета домов свод'!E2313</f>
        <v>2133.99</v>
      </c>
      <c r="F14" s="15">
        <f>'[1]Лицевые счета домов свод'!F2313</f>
        <v>-2133.99</v>
      </c>
      <c r="G14" s="15">
        <f>'[1]Лицевые счета домов свод'!G2313</f>
        <v>33864.57</v>
      </c>
      <c r="H14" s="15">
        <f>'[1]Лицевые счета домов свод'!H2313</f>
        <v>32271.059999999994</v>
      </c>
      <c r="I14" s="15">
        <f>'[1]Лицевые счета домов свод'!I2313</f>
        <v>33864.57</v>
      </c>
      <c r="J14" s="15">
        <f>'[1]Лицевые счета домов свод'!J2313</f>
        <v>-3727.5000000000073</v>
      </c>
      <c r="K14" s="15">
        <f>'[1]Лицевые счета домов свод'!K2313</f>
        <v>3727.5000000000036</v>
      </c>
      <c r="L14" s="16"/>
    </row>
    <row r="15" spans="1:12" ht="28.5" customHeight="1">
      <c r="A15" s="14"/>
      <c r="B15" s="14"/>
      <c r="C15" s="14"/>
      <c r="D15" s="18" t="s">
        <v>25</v>
      </c>
      <c r="E15" s="15">
        <f>'[1]Лицевые счета домов свод'!E2314</f>
        <v>953.18</v>
      </c>
      <c r="F15" s="15">
        <f>'[1]Лицевые счета домов свод'!F2314</f>
        <v>2828.38</v>
      </c>
      <c r="G15" s="15">
        <f>'[1]Лицевые счета домов свод'!G2314</f>
        <v>12642.8</v>
      </c>
      <c r="H15" s="15">
        <f>'[1]Лицевые счета домов свод'!H2314</f>
        <v>12047.849999999999</v>
      </c>
      <c r="I15" s="15">
        <f>'[1]Лицевые счета домов свод'!I2314</f>
        <v>0</v>
      </c>
      <c r="J15" s="15">
        <f>'[1]Лицевые счета домов свод'!J2314</f>
        <v>14876.23</v>
      </c>
      <c r="K15" s="15">
        <f>'[1]Лицевые счета домов свод'!K2314</f>
        <v>1548.130000000001</v>
      </c>
      <c r="L15" s="16"/>
    </row>
    <row r="16" spans="1:12" ht="28.5" customHeight="1">
      <c r="A16" s="14"/>
      <c r="B16" s="14"/>
      <c r="C16" s="14"/>
      <c r="D16" s="18" t="s">
        <v>26</v>
      </c>
      <c r="E16" s="15">
        <f>'[1]Лицевые счета домов свод'!E2315</f>
        <v>0</v>
      </c>
      <c r="F16" s="15">
        <f>'[1]Лицевые счета домов свод'!F2315</f>
        <v>0</v>
      </c>
      <c r="G16" s="15">
        <f>'[1]Лицевые счета домов свод'!G2315</f>
        <v>0</v>
      </c>
      <c r="H16" s="15">
        <f>'[1]Лицевые счета домов свод'!H2315</f>
        <v>0</v>
      </c>
      <c r="I16" s="15">
        <f>'[1]Лицевые счета домов свод'!I2315</f>
        <v>93.66</v>
      </c>
      <c r="J16" s="15">
        <f>'[1]Лицевые счета домов свод'!J2315</f>
        <v>-93.66</v>
      </c>
      <c r="K16" s="15">
        <f>'[1]Лицевые счета домов свод'!K2315</f>
        <v>0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свод'!E2316</f>
        <v>143.7</v>
      </c>
      <c r="F17" s="15">
        <f>'[1]Лицевые счета домов свод'!F2316</f>
        <v>426.36</v>
      </c>
      <c r="G17" s="15">
        <f>'[1]Лицевые счета домов свод'!G2316</f>
        <v>2280.2400000000002</v>
      </c>
      <c r="H17" s="15">
        <f>'[1]Лицевые счета домов свод'!H2316</f>
        <v>2172.9199999999996</v>
      </c>
      <c r="I17" s="15">
        <f>'[1]Лицевые счета домов свод'!I2316</f>
        <v>2505.6</v>
      </c>
      <c r="J17" s="15">
        <f>'[1]Лицевые счета домов свод'!J2316</f>
        <v>93.67999999999984</v>
      </c>
      <c r="K17" s="15">
        <f>'[1]Лицевые счета домов свод'!K2316</f>
        <v>251.02000000000044</v>
      </c>
      <c r="L17" s="16"/>
    </row>
    <row r="18" spans="1:12" ht="31.5" customHeight="1">
      <c r="A18" s="14"/>
      <c r="B18" s="14"/>
      <c r="C18" s="14"/>
      <c r="D18" s="18" t="s">
        <v>28</v>
      </c>
      <c r="E18" s="15">
        <f>'[1]Лицевые счета домов свод'!E2317</f>
        <v>4.25</v>
      </c>
      <c r="F18" s="15">
        <f>'[1]Лицевые счета домов свод'!F2317</f>
        <v>12.67</v>
      </c>
      <c r="G18" s="15">
        <f>'[1]Лицевые счета домов свод'!G2317</f>
        <v>67.67999999999999</v>
      </c>
      <c r="H18" s="15">
        <f>'[1]Лицевые счета домов свод'!H2317</f>
        <v>64.52</v>
      </c>
      <c r="I18" s="15">
        <f>'[1]Лицевые счета домов свод'!I2317</f>
        <v>0</v>
      </c>
      <c r="J18" s="15">
        <f>'[1]Лицевые счета домов свод'!J2317</f>
        <v>77.19</v>
      </c>
      <c r="K18" s="15">
        <f>'[1]Лицевые счета домов свод'!K2317</f>
        <v>7.409999999999997</v>
      </c>
      <c r="L18" s="16"/>
    </row>
    <row r="19" spans="1:12" ht="43.5" customHeight="1">
      <c r="A19" s="14"/>
      <c r="B19" s="14"/>
      <c r="C19" s="14"/>
      <c r="D19" s="18" t="s">
        <v>29</v>
      </c>
      <c r="E19" s="15">
        <f>'[1]Лицевые счета домов свод'!E2318</f>
        <v>1028.61</v>
      </c>
      <c r="F19" s="15">
        <f>'[1]Лицевые счета домов свод'!F2318</f>
        <v>-1028.61</v>
      </c>
      <c r="G19" s="15">
        <f>'[1]Лицевые счета домов свод'!G2318</f>
        <v>16322.88</v>
      </c>
      <c r="H19" s="15">
        <f>'[1]Лицевые счета домов свод'!H2318</f>
        <v>15554.67</v>
      </c>
      <c r="I19" s="15">
        <f>'[1]Лицевые счета домов свод'!I2318</f>
        <v>16322.88</v>
      </c>
      <c r="J19" s="15">
        <f>'[1]Лицевые счета домов свод'!J2318</f>
        <v>-1796.8199999999997</v>
      </c>
      <c r="K19" s="15">
        <f>'[1]Лицевые счета домов свод'!K2318</f>
        <v>1796.819999999998</v>
      </c>
      <c r="L19" s="16"/>
    </row>
    <row r="20" spans="1:12" ht="21.75" customHeight="1">
      <c r="A20" s="14"/>
      <c r="B20" s="14"/>
      <c r="C20" s="14"/>
      <c r="D20" s="18" t="s">
        <v>30</v>
      </c>
      <c r="E20" s="15">
        <f>'[1]Лицевые счета домов свод'!E2319</f>
        <v>503.64</v>
      </c>
      <c r="F20" s="15">
        <f>'[1]Лицевые счета домов свод'!F2319</f>
        <v>-77826.8</v>
      </c>
      <c r="G20" s="15">
        <f>'[1]Лицевые счета домов свод'!G2319</f>
        <v>7992.120000000002</v>
      </c>
      <c r="H20" s="15">
        <f>'[1]Лицевые счета домов свод'!H2319</f>
        <v>7615.9800000000005</v>
      </c>
      <c r="I20" s="15">
        <f>'[1]Лицевые счета домов свод'!I2319</f>
        <v>0</v>
      </c>
      <c r="J20" s="15">
        <f>'[1]Лицевые счета домов свод'!J2319</f>
        <v>-70210.82</v>
      </c>
      <c r="K20" s="15">
        <f>'[1]Лицевые счета домов свод'!K2319</f>
        <v>879.7800000000016</v>
      </c>
      <c r="L20" s="16"/>
    </row>
    <row r="21" spans="1:12" ht="29.25" customHeight="1">
      <c r="A21" s="14"/>
      <c r="B21" s="14"/>
      <c r="C21" s="14"/>
      <c r="D21" s="18" t="s">
        <v>31</v>
      </c>
      <c r="E21" s="15">
        <f>'[1]Лицевые счета домов свод'!E2320</f>
        <v>130.9</v>
      </c>
      <c r="F21" s="15">
        <f>'[1]Лицевые счета домов свод'!F2320</f>
        <v>-1210.63</v>
      </c>
      <c r="G21" s="15">
        <f>'[1]Лицевые счета домов свод'!G2320</f>
        <v>2077.0799999999995</v>
      </c>
      <c r="H21" s="15">
        <f>'[1]Лицевые счета домов свод'!H2320</f>
        <v>1979.28</v>
      </c>
      <c r="I21" s="15">
        <f>'[1]Лицевые счета домов свод'!I2320</f>
        <v>22144.920000000002</v>
      </c>
      <c r="J21" s="15">
        <f>'[1]Лицевые счета домов свод'!J2320</f>
        <v>-21376.27</v>
      </c>
      <c r="K21" s="15">
        <f>'[1]Лицевые счета домов свод'!K2320</f>
        <v>228.6999999999996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8194.64</v>
      </c>
      <c r="F22" s="5">
        <f>SUM(F13:F21)</f>
        <v>-112314.07</v>
      </c>
      <c r="G22" s="5">
        <f>SUM(G13:G21)</f>
        <v>151714.09999999998</v>
      </c>
      <c r="H22" s="5">
        <f>SUM(H13:H21)</f>
        <v>144574.40999999997</v>
      </c>
      <c r="I22" s="19">
        <f>SUM(I13:I21)</f>
        <v>156110.9</v>
      </c>
      <c r="J22" s="19">
        <f>SUM(J13:J21)</f>
        <v>-123850.56</v>
      </c>
      <c r="K22" s="5">
        <f>SUM(K13:K21)</f>
        <v>15334.329999999974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свод'!E2322</f>
        <v>2845.36</v>
      </c>
      <c r="F23" s="15">
        <f>'[1]Лицевые счета домов свод'!F2322</f>
        <v>-2845.36</v>
      </c>
      <c r="G23" s="15">
        <f>'[1]Лицевые счета домов свод'!G2322</f>
        <v>45153.12000000002</v>
      </c>
      <c r="H23" s="15">
        <f>'[1]Лицевые счета домов свод'!H2322</f>
        <v>43421.64</v>
      </c>
      <c r="I23" s="15">
        <f>'[1]Лицевые счета домов свод'!I2322</f>
        <v>45153.12000000002</v>
      </c>
      <c r="J23" s="15">
        <f>'[1]Лицевые счета домов свод'!J2322</f>
        <v>-4576.840000000018</v>
      </c>
      <c r="K23" s="15">
        <f>'[1]Лицевые счета домов свод'!K2322</f>
        <v>4576.840000000018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свод'!E2323</f>
        <v>0</v>
      </c>
      <c r="F24" s="15">
        <f>'[1]Лицевые счета домов свод'!F2323</f>
        <v>0</v>
      </c>
      <c r="G24" s="15">
        <f>'[1]Лицевые счета домов свод'!G2323</f>
        <v>0</v>
      </c>
      <c r="H24" s="15">
        <f>'[1]Лицевые счета домов свод'!H2323</f>
        <v>0</v>
      </c>
      <c r="I24" s="15">
        <f>'[1]Лицевые счета домов свод'!I2323</f>
        <v>0</v>
      </c>
      <c r="J24" s="15">
        <f>'[1]Лицевые счета домов свод'!J2323</f>
        <v>0</v>
      </c>
      <c r="K24" s="15">
        <f>'[1]Лицевые счета домов свод'!K2323</f>
        <v>0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свод'!E2324</f>
        <v>0</v>
      </c>
      <c r="F25" s="15">
        <f>'[1]Лицевые счета домов свод'!F2324</f>
        <v>0</v>
      </c>
      <c r="G25" s="15">
        <f>'[1]Лицевые счета домов свод'!G2324</f>
        <v>0</v>
      </c>
      <c r="H25" s="15">
        <f>'[1]Лицевые счета домов свод'!H2324</f>
        <v>0</v>
      </c>
      <c r="I25" s="15">
        <f>'[1]Лицевые счета домов свод'!I2324</f>
        <v>0</v>
      </c>
      <c r="J25" s="15">
        <f>'[1]Лицевые счета домов свод'!J2324</f>
        <v>0</v>
      </c>
      <c r="K25" s="15">
        <f>'[1]Лицевые счета домов свод'!K2324</f>
        <v>0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свод'!E2325</f>
        <v>0</v>
      </c>
      <c r="F26" s="15">
        <f>'[1]Лицевые счета домов свод'!F2325</f>
        <v>0</v>
      </c>
      <c r="G26" s="15">
        <f>'[1]Лицевые счета домов свод'!G2325</f>
        <v>0</v>
      </c>
      <c r="H26" s="15">
        <f>'[1]Лицевые счета домов свод'!H2325</f>
        <v>0</v>
      </c>
      <c r="I26" s="15">
        <f>'[1]Лицевые счета домов свод'!I2325</f>
        <v>0</v>
      </c>
      <c r="J26" s="15">
        <f>'[1]Лицевые счета домов свод'!J2325</f>
        <v>0</v>
      </c>
      <c r="K26" s="15">
        <f>'[1]Лицевые счета домов свод'!K2325</f>
        <v>0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свод'!E2326</f>
        <v>156.49</v>
      </c>
      <c r="F27" s="15">
        <f>'[1]Лицевые счета домов свод'!F2326</f>
        <v>0</v>
      </c>
      <c r="G27" s="15">
        <f>'[1]Лицевые счета домов свод'!G2326</f>
        <v>2483.28</v>
      </c>
      <c r="H27" s="15">
        <f>'[1]Лицевые счета домов свод'!H2326</f>
        <v>2388.01</v>
      </c>
      <c r="I27" s="15">
        <f>'[1]Лицевые счета домов свод'!I2326</f>
        <v>2388.01</v>
      </c>
      <c r="J27" s="15">
        <f>'[1]Лицевые счета домов свод'!J2326</f>
        <v>0</v>
      </c>
      <c r="K27" s="15">
        <f>'[1]Лицевые счета домов свод'!K2326</f>
        <v>251.76000000000022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свод'!E2327</f>
        <v>2703.09</v>
      </c>
      <c r="F28" s="15">
        <f>'[1]Лицевые счета домов свод'!F2327</f>
        <v>-2703.09</v>
      </c>
      <c r="G28" s="15">
        <f>'[1]Лицевые счета домов свод'!G2327</f>
        <v>42895.44</v>
      </c>
      <c r="H28" s="15">
        <f>'[1]Лицевые счета домов свод'!H2327</f>
        <v>41250.54000000001</v>
      </c>
      <c r="I28" s="15">
        <f>'[1]Лицевые счета домов свод'!I2327</f>
        <v>42895.44</v>
      </c>
      <c r="J28" s="15">
        <f>'[1]Лицевые счета домов свод'!J2327</f>
        <v>-4347.989999999991</v>
      </c>
      <c r="K28" s="15">
        <f>'[1]Лицевые счета домов свод'!K2327</f>
        <v>4347.989999999991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свод'!E2328</f>
        <v>3556.7</v>
      </c>
      <c r="F29" s="15">
        <f>'[1]Лицевые счета домов свод'!F2328</f>
        <v>-3556.7</v>
      </c>
      <c r="G29" s="15">
        <f>'[1]Лицевые счета домов свод'!G2328</f>
        <v>56441.39999999999</v>
      </c>
      <c r="H29" s="15">
        <f>'[1]Лицевые счета домов свод'!H2328</f>
        <v>54277.04</v>
      </c>
      <c r="I29" s="15">
        <f>'[1]Лицевые счета домов свод'!I2328</f>
        <v>56441.39999999999</v>
      </c>
      <c r="J29" s="15">
        <f>'[1]Лицевые счета домов свод'!J2328</f>
        <v>-5721.059999999983</v>
      </c>
      <c r="K29" s="15">
        <f>'[1]Лицевые счета домов свод'!K2328</f>
        <v>5721.059999999983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свод'!E2329</f>
        <v>3044.53</v>
      </c>
      <c r="F30" s="15">
        <f>'[1]Лицевые счета домов свод'!F2329</f>
        <v>-3044.53</v>
      </c>
      <c r="G30" s="15">
        <f>'[1]Лицевые счета домов свод'!G2329</f>
        <v>48313.92000000001</v>
      </c>
      <c r="H30" s="15">
        <f>'[1]Лицевые счета домов свод'!H2329</f>
        <v>46461.22</v>
      </c>
      <c r="I30" s="15">
        <f>'[1]Лицевые счета домов свод'!I2329</f>
        <v>48313.92000000001</v>
      </c>
      <c r="J30" s="15">
        <f>'[1]Лицевые счета домов свод'!J2329</f>
        <v>-4897.2300000000105</v>
      </c>
      <c r="K30" s="15">
        <f>'[1]Лицевые счета домов свод'!K2329</f>
        <v>4897.2300000000105</v>
      </c>
      <c r="L30" s="16"/>
    </row>
    <row r="31" spans="1:12" ht="12.75">
      <c r="A31" s="14"/>
      <c r="B31" s="14"/>
      <c r="C31" s="14"/>
      <c r="D31" s="14"/>
      <c r="E31" s="15">
        <f>'[1]Лицевые счета домов свод'!E2330</f>
        <v>0</v>
      </c>
      <c r="F31" s="15">
        <f>'[1]Лицевые счета домов свод'!F2330</f>
        <v>0</v>
      </c>
      <c r="G31" s="15">
        <f>'[1]Лицевые счета домов свод'!G2330</f>
        <v>0</v>
      </c>
      <c r="H31" s="15">
        <f>'[1]Лицевые счета домов свод'!H2330</f>
        <v>0</v>
      </c>
      <c r="I31" s="15">
        <f>'[1]Лицевые счета домов свод'!I2330</f>
        <v>0</v>
      </c>
      <c r="J31" s="15">
        <f>'[1]Лицевые счета домов свод'!J2330</f>
        <v>0</v>
      </c>
      <c r="K31" s="15">
        <f>'[1]Лицевые счета домов свод'!K2330</f>
        <v>0</v>
      </c>
      <c r="L31" s="16"/>
    </row>
    <row r="32" spans="1:12" ht="12.75">
      <c r="A32" s="9"/>
      <c r="B32" s="20" t="s">
        <v>41</v>
      </c>
      <c r="C32" s="20"/>
      <c r="D32" s="20"/>
      <c r="E32" s="20">
        <f>SUM(E23:E31)+E22+E12</f>
        <v>26732.17</v>
      </c>
      <c r="F32" s="20">
        <f>SUM(F23:F31)+F22+F12</f>
        <v>-156812.14</v>
      </c>
      <c r="G32" s="20">
        <f>SUM(G23:G31)+G22+G12</f>
        <v>491119.9</v>
      </c>
      <c r="H32" s="20">
        <f>SUM(H23:H31)+H22+H12</f>
        <v>488088.28</v>
      </c>
      <c r="I32" s="21">
        <f>SUM(I23:I31)+I22+I12</f>
        <v>430139.62</v>
      </c>
      <c r="J32" s="21">
        <f>SUM(J23:J31)+J22+J12</f>
        <v>-98863.47999999998</v>
      </c>
      <c r="K32" s="21">
        <f>SUM(K23:K31)+K22+K12</f>
        <v>49638.13999999994</v>
      </c>
      <c r="L32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workbookViewId="0" topLeftCell="A7">
      <selection activeCell="D33" sqref="D33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2:5" ht="12.75">
      <c r="B1" s="22" t="s">
        <v>42</v>
      </c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5" t="s">
        <v>46</v>
      </c>
      <c r="C3" s="25" t="s">
        <v>47</v>
      </c>
      <c r="D3" s="25" t="s">
        <v>48</v>
      </c>
      <c r="E3" s="25">
        <v>22243.75</v>
      </c>
    </row>
    <row r="4" spans="1:5" ht="14.25" customHeight="1">
      <c r="A4" s="25">
        <v>2</v>
      </c>
      <c r="B4" s="26"/>
      <c r="C4" s="25"/>
      <c r="D4" s="25"/>
      <c r="E4" s="25"/>
    </row>
    <row r="5" spans="1:5" ht="12.75">
      <c r="A5" s="25">
        <v>3</v>
      </c>
      <c r="B5" s="25"/>
      <c r="C5" s="25"/>
      <c r="D5" s="25"/>
      <c r="E5" s="25"/>
    </row>
    <row r="6" spans="1:5" ht="12.75">
      <c r="A6" s="25">
        <v>4</v>
      </c>
      <c r="B6" s="25"/>
      <c r="C6" s="25"/>
      <c r="D6" s="25"/>
      <c r="E6" s="25"/>
    </row>
    <row r="7" spans="1:5" ht="12.75">
      <c r="A7" s="27"/>
      <c r="B7" s="27" t="s">
        <v>49</v>
      </c>
      <c r="C7" s="27"/>
      <c r="D7" s="27"/>
      <c r="E7" s="27">
        <f>E3+E4+E5+E6</f>
        <v>22243.75</v>
      </c>
    </row>
    <row r="8" spans="1:5" ht="17.25" customHeight="1">
      <c r="A8" s="28" t="s">
        <v>50</v>
      </c>
      <c r="B8" s="28"/>
      <c r="C8" s="28"/>
      <c r="D8" s="28"/>
      <c r="E8" s="28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6" t="s">
        <v>51</v>
      </c>
      <c r="C10" s="25" t="s">
        <v>47</v>
      </c>
      <c r="D10" s="25"/>
      <c r="E10" s="25">
        <v>13756.73</v>
      </c>
    </row>
    <row r="11" spans="1:5" ht="12.75">
      <c r="A11" s="25">
        <v>2</v>
      </c>
      <c r="B11" s="25" t="s">
        <v>52</v>
      </c>
      <c r="C11" s="25" t="s">
        <v>47</v>
      </c>
      <c r="D11" s="25" t="s">
        <v>53</v>
      </c>
      <c r="E11" s="25">
        <v>9292.87</v>
      </c>
    </row>
    <row r="12" spans="1:5" ht="12.75">
      <c r="A12" s="25">
        <v>3</v>
      </c>
      <c r="B12" s="25"/>
      <c r="C12" s="25"/>
      <c r="D12" s="25"/>
      <c r="E12" s="25"/>
    </row>
    <row r="13" spans="1:5" ht="12.75">
      <c r="A13" s="27"/>
      <c r="B13" s="27" t="s">
        <v>49</v>
      </c>
      <c r="C13" s="27"/>
      <c r="D13" s="27"/>
      <c r="E13" s="27">
        <f>E10+E11+E12</f>
        <v>23049.6</v>
      </c>
    </row>
    <row r="14" spans="1:5" ht="18" customHeight="1">
      <c r="A14" s="28" t="s">
        <v>54</v>
      </c>
      <c r="B14" s="28"/>
      <c r="C14" s="28"/>
      <c r="D14" s="28"/>
      <c r="E14" s="28"/>
    </row>
    <row r="15" spans="1:5" ht="12.75">
      <c r="A15" s="23" t="s">
        <v>1</v>
      </c>
      <c r="B15" s="24" t="s">
        <v>43</v>
      </c>
      <c r="C15" s="24" t="s">
        <v>2</v>
      </c>
      <c r="D15" s="24" t="s">
        <v>44</v>
      </c>
      <c r="E15" s="24" t="s">
        <v>45</v>
      </c>
    </row>
    <row r="16" spans="1:5" ht="12.75">
      <c r="A16" s="25">
        <v>1</v>
      </c>
      <c r="B16" s="25" t="s">
        <v>55</v>
      </c>
      <c r="C16" s="25" t="s">
        <v>47</v>
      </c>
      <c r="D16" s="25" t="s">
        <v>56</v>
      </c>
      <c r="E16" s="25">
        <v>2610.64</v>
      </c>
    </row>
    <row r="17" spans="1:5" ht="12.75">
      <c r="A17" s="27"/>
      <c r="B17" s="27" t="s">
        <v>49</v>
      </c>
      <c r="C17" s="27"/>
      <c r="D17" s="27"/>
      <c r="E17" s="27">
        <f>E16</f>
        <v>2610.64</v>
      </c>
    </row>
    <row r="18" spans="1:5" ht="20.25" customHeight="1">
      <c r="A18" s="28" t="s">
        <v>57</v>
      </c>
      <c r="B18" s="28"/>
      <c r="C18" s="28"/>
      <c r="D18" s="28"/>
      <c r="E18" s="28"/>
    </row>
    <row r="19" spans="1:5" ht="12.75">
      <c r="A19" s="23" t="s">
        <v>1</v>
      </c>
      <c r="B19" s="24" t="s">
        <v>43</v>
      </c>
      <c r="C19" s="24" t="s">
        <v>2</v>
      </c>
      <c r="D19" s="24" t="s">
        <v>44</v>
      </c>
      <c r="E19" s="24" t="s">
        <v>45</v>
      </c>
    </row>
    <row r="20" spans="1:5" ht="12.75">
      <c r="A20" s="25">
        <v>1</v>
      </c>
      <c r="B20" s="25" t="s">
        <v>58</v>
      </c>
      <c r="C20" s="25" t="s">
        <v>47</v>
      </c>
      <c r="D20" s="25" t="s">
        <v>59</v>
      </c>
      <c r="E20" s="25">
        <v>18343.47</v>
      </c>
    </row>
    <row r="21" spans="1:5" ht="12.75">
      <c r="A21" s="25">
        <v>2</v>
      </c>
      <c r="B21" s="29"/>
      <c r="C21" s="29"/>
      <c r="D21" s="29"/>
      <c r="E21" s="29"/>
    </row>
    <row r="22" spans="1:5" ht="12.75">
      <c r="A22" s="25">
        <v>3</v>
      </c>
      <c r="B22" s="29"/>
      <c r="C22" s="29"/>
      <c r="D22" s="29"/>
      <c r="E22" s="29"/>
    </row>
    <row r="23" spans="1:5" ht="12.75">
      <c r="A23" s="25">
        <v>4</v>
      </c>
      <c r="B23" s="29"/>
      <c r="C23" s="29"/>
      <c r="D23" s="29"/>
      <c r="E23" s="29"/>
    </row>
    <row r="24" spans="1:5" ht="12.75">
      <c r="A24" s="25">
        <v>5</v>
      </c>
      <c r="B24" s="29"/>
      <c r="C24" s="29"/>
      <c r="D24" s="29"/>
      <c r="E24" s="29"/>
    </row>
    <row r="25" spans="1:5" ht="12.75">
      <c r="A25" s="27"/>
      <c r="B25" s="27" t="s">
        <v>49</v>
      </c>
      <c r="C25" s="27"/>
      <c r="D25" s="27"/>
      <c r="E25" s="27">
        <f>E20+E21+E22+E23+E24</f>
        <v>18343.47</v>
      </c>
    </row>
    <row r="27" spans="1:5" ht="12.75">
      <c r="A27" s="28" t="s">
        <v>60</v>
      </c>
      <c r="B27" s="28"/>
      <c r="C27" s="28"/>
      <c r="D27" s="28"/>
      <c r="E27" s="28"/>
    </row>
    <row r="28" spans="1:5" ht="12.75">
      <c r="A28" s="23" t="s">
        <v>1</v>
      </c>
      <c r="B28" s="24" t="s">
        <v>43</v>
      </c>
      <c r="C28" s="24" t="s">
        <v>2</v>
      </c>
      <c r="D28" s="24" t="s">
        <v>44</v>
      </c>
      <c r="E28" s="24" t="s">
        <v>45</v>
      </c>
    </row>
    <row r="29" spans="1:5" ht="12.75">
      <c r="A29" s="25">
        <v>1</v>
      </c>
      <c r="B29" s="25" t="s">
        <v>61</v>
      </c>
      <c r="C29" s="25" t="s">
        <v>47</v>
      </c>
      <c r="D29" s="25" t="s">
        <v>56</v>
      </c>
      <c r="E29" s="25">
        <v>7142.04</v>
      </c>
    </row>
    <row r="30" spans="1:5" ht="12.75">
      <c r="A30" s="27"/>
      <c r="B30" s="27" t="s">
        <v>49</v>
      </c>
      <c r="C30" s="27"/>
      <c r="D30" s="27"/>
      <c r="E30" s="27">
        <f>E29</f>
        <v>7142.04</v>
      </c>
    </row>
    <row r="31" spans="1:5" ht="12.75">
      <c r="A31" s="30"/>
      <c r="B31" s="30" t="s">
        <v>62</v>
      </c>
      <c r="C31" s="30"/>
      <c r="D31" s="30"/>
      <c r="E31" s="31">
        <f>E7+E13+E17+E25+E30</f>
        <v>73389.49999999999</v>
      </c>
    </row>
  </sheetData>
  <sheetProtection selectLockedCells="1" selectUnlockedCells="1"/>
  <mergeCells count="5">
    <mergeCell ref="B1:E1"/>
    <mergeCell ref="A8:E8"/>
    <mergeCell ref="A14:E14"/>
    <mergeCell ref="A18:E18"/>
    <mergeCell ref="A27:E2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="80" zoomScaleNormal="80" workbookViewId="0" topLeftCell="A61">
      <selection activeCell="E76" sqref="E76"/>
    </sheetView>
  </sheetViews>
  <sheetFormatPr defaultColWidth="12.57421875" defaultRowHeight="12.75"/>
  <cols>
    <col min="1" max="1" width="8.7109375" style="0" customWidth="1"/>
    <col min="2" max="2" width="40.14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32"/>
      <c r="B1" s="22" t="s">
        <v>63</v>
      </c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29.25" customHeight="1">
      <c r="A3" s="25">
        <v>1</v>
      </c>
      <c r="B3" s="26" t="s">
        <v>64</v>
      </c>
      <c r="C3" s="25" t="s">
        <v>65</v>
      </c>
      <c r="D3" s="25"/>
      <c r="E3" s="25">
        <v>1955.69</v>
      </c>
    </row>
    <row r="4" spans="1:5" ht="12.75">
      <c r="A4" s="25">
        <v>2</v>
      </c>
      <c r="B4" s="26" t="s">
        <v>66</v>
      </c>
      <c r="C4" s="25" t="s">
        <v>65</v>
      </c>
      <c r="D4" s="25"/>
      <c r="E4" s="25">
        <v>3366.36</v>
      </c>
    </row>
    <row r="5" spans="1:5" ht="12.75">
      <c r="A5" s="25">
        <v>3</v>
      </c>
      <c r="B5" s="25"/>
      <c r="C5" s="25"/>
      <c r="D5" s="25"/>
      <c r="E5" s="25"/>
    </row>
    <row r="6" spans="1:5" ht="12.75">
      <c r="A6" s="27"/>
      <c r="B6" s="27" t="s">
        <v>49</v>
      </c>
      <c r="C6" s="27"/>
      <c r="D6" s="27"/>
      <c r="E6" s="27">
        <f>E3+E4+E5</f>
        <v>5322.05</v>
      </c>
    </row>
    <row r="7" spans="1:5" ht="12.75">
      <c r="A7" s="16"/>
      <c r="B7" s="16"/>
      <c r="C7" s="16"/>
      <c r="D7" s="16"/>
      <c r="E7" s="16"/>
    </row>
    <row r="8" spans="1:5" ht="19.5" customHeight="1">
      <c r="A8" s="28" t="s">
        <v>67</v>
      </c>
      <c r="B8" s="28"/>
      <c r="C8" s="28"/>
      <c r="D8" s="28"/>
      <c r="E8" s="28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6" t="s">
        <v>68</v>
      </c>
      <c r="C10" s="25" t="s">
        <v>47</v>
      </c>
      <c r="D10" s="25"/>
      <c r="E10" s="25">
        <v>886.24</v>
      </c>
    </row>
    <row r="11" spans="1:5" ht="12.75">
      <c r="A11" s="25">
        <v>2</v>
      </c>
      <c r="B11" s="26"/>
      <c r="C11" s="25"/>
      <c r="D11" s="26"/>
      <c r="E11" s="25"/>
    </row>
    <row r="12" spans="1:5" ht="12.75">
      <c r="A12" s="25">
        <v>3</v>
      </c>
      <c r="B12" s="25"/>
      <c r="C12" s="25"/>
      <c r="D12" s="25"/>
      <c r="E12" s="25"/>
    </row>
    <row r="13" spans="1:5" ht="12.75">
      <c r="A13" s="27"/>
      <c r="B13" s="27" t="s">
        <v>49</v>
      </c>
      <c r="C13" s="27"/>
      <c r="D13" s="27"/>
      <c r="E13" s="27">
        <f>E10+E11+E12</f>
        <v>886.24</v>
      </c>
    </row>
    <row r="14" spans="1:5" ht="12.75">
      <c r="A14" s="16"/>
      <c r="B14" s="16"/>
      <c r="C14" s="16"/>
      <c r="D14" s="16"/>
      <c r="E14" s="16"/>
    </row>
    <row r="15" spans="1:5" ht="12.75">
      <c r="A15" s="33" t="s">
        <v>50</v>
      </c>
      <c r="B15" s="33"/>
      <c r="C15" s="33"/>
      <c r="D15" s="33"/>
      <c r="E15" s="33"/>
    </row>
    <row r="16" spans="1:5" ht="12.75">
      <c r="A16" s="23" t="s">
        <v>1</v>
      </c>
      <c r="B16" s="24" t="s">
        <v>43</v>
      </c>
      <c r="C16" s="24" t="s">
        <v>2</v>
      </c>
      <c r="D16" s="24" t="s">
        <v>44</v>
      </c>
      <c r="E16" s="24" t="s">
        <v>45</v>
      </c>
    </row>
    <row r="17" spans="1:5" ht="12.75">
      <c r="A17" s="25">
        <v>1</v>
      </c>
      <c r="B17" s="26" t="s">
        <v>69</v>
      </c>
      <c r="C17" s="25" t="s">
        <v>47</v>
      </c>
      <c r="D17" s="25"/>
      <c r="E17" s="25">
        <v>26827.56</v>
      </c>
    </row>
    <row r="18" spans="1:5" ht="12.75">
      <c r="A18" s="25">
        <v>2</v>
      </c>
      <c r="B18" s="26"/>
      <c r="C18" s="25"/>
      <c r="D18" s="25"/>
      <c r="E18" s="25"/>
    </row>
    <row r="19" spans="1:5" ht="12.75">
      <c r="A19" s="25">
        <v>3</v>
      </c>
      <c r="B19" s="25"/>
      <c r="C19" s="25"/>
      <c r="D19" s="25"/>
      <c r="E19" s="25"/>
    </row>
    <row r="20" spans="1:5" ht="12.75">
      <c r="A20" s="27"/>
      <c r="B20" s="27" t="s">
        <v>49</v>
      </c>
      <c r="C20" s="27"/>
      <c r="D20" s="27"/>
      <c r="E20" s="27">
        <f>E17+E18+E19</f>
        <v>26827.56</v>
      </c>
    </row>
    <row r="21" spans="1:5" ht="12.75">
      <c r="A21" s="16"/>
      <c r="B21" s="16"/>
      <c r="C21" s="16"/>
      <c r="D21" s="16"/>
      <c r="E21" s="16"/>
    </row>
    <row r="22" spans="1:5" ht="12.75">
      <c r="A22" s="34" t="s">
        <v>54</v>
      </c>
      <c r="B22" s="34"/>
      <c r="C22" s="34"/>
      <c r="D22" s="34"/>
      <c r="E22" s="34"/>
    </row>
    <row r="23" spans="1:5" ht="12.75">
      <c r="A23" s="23" t="s">
        <v>1</v>
      </c>
      <c r="B23" s="24" t="s">
        <v>43</v>
      </c>
      <c r="C23" s="24" t="s">
        <v>2</v>
      </c>
      <c r="D23" s="24" t="s">
        <v>44</v>
      </c>
      <c r="E23" s="24" t="s">
        <v>45</v>
      </c>
    </row>
    <row r="24" spans="1:5" ht="12.75">
      <c r="A24" s="25">
        <v>1</v>
      </c>
      <c r="B24" s="26" t="s">
        <v>70</v>
      </c>
      <c r="C24" s="25" t="s">
        <v>47</v>
      </c>
      <c r="D24" s="25"/>
      <c r="E24" s="25">
        <v>2505.6</v>
      </c>
    </row>
    <row r="25" spans="1:5" ht="12.75">
      <c r="A25" s="25">
        <v>2</v>
      </c>
      <c r="B25" s="25"/>
      <c r="C25" s="25"/>
      <c r="D25" s="25"/>
      <c r="E25" s="25"/>
    </row>
    <row r="26" spans="1:5" ht="12.75">
      <c r="A26" s="25">
        <v>3</v>
      </c>
      <c r="B26" s="25"/>
      <c r="C26" s="25"/>
      <c r="D26" s="25"/>
      <c r="E26" s="25"/>
    </row>
    <row r="27" spans="1:5" ht="12.75">
      <c r="A27" s="25">
        <v>4</v>
      </c>
      <c r="B27" s="25"/>
      <c r="C27" s="25"/>
      <c r="D27" s="25"/>
      <c r="E27" s="25"/>
    </row>
    <row r="28" spans="1:5" ht="12.75">
      <c r="A28" s="25">
        <v>5</v>
      </c>
      <c r="B28" s="25"/>
      <c r="C28" s="25"/>
      <c r="D28" s="25"/>
      <c r="E28" s="25"/>
    </row>
    <row r="29" spans="1:5" ht="12.75">
      <c r="A29" s="27"/>
      <c r="B29" s="27" t="s">
        <v>49</v>
      </c>
      <c r="C29" s="27"/>
      <c r="D29" s="27"/>
      <c r="E29" s="27">
        <f>E25+E28+E26+E27+E24</f>
        <v>2505.6</v>
      </c>
    </row>
    <row r="30" spans="1:5" ht="12.75">
      <c r="A30" s="22" t="s">
        <v>57</v>
      </c>
      <c r="B30" s="22"/>
      <c r="C30" s="22"/>
      <c r="D30" s="22"/>
      <c r="E30" s="22"/>
    </row>
    <row r="31" spans="1:5" ht="12.75">
      <c r="A31" s="23" t="s">
        <v>1</v>
      </c>
      <c r="B31" s="24" t="s">
        <v>43</v>
      </c>
      <c r="C31" s="24" t="s">
        <v>2</v>
      </c>
      <c r="D31" s="24" t="s">
        <v>44</v>
      </c>
      <c r="E31" s="24" t="s">
        <v>45</v>
      </c>
    </row>
    <row r="32" spans="1:5" ht="32.25" customHeight="1">
      <c r="A32" s="25">
        <v>1</v>
      </c>
      <c r="B32" s="26" t="s">
        <v>71</v>
      </c>
      <c r="C32" s="25" t="s">
        <v>47</v>
      </c>
      <c r="D32" s="25"/>
      <c r="E32" s="25">
        <v>18778.56</v>
      </c>
    </row>
    <row r="33" spans="1:5" ht="12.75">
      <c r="A33" s="25">
        <v>2</v>
      </c>
      <c r="B33" s="29" t="s">
        <v>72</v>
      </c>
      <c r="C33" s="29" t="s">
        <v>47</v>
      </c>
      <c r="D33" s="35"/>
      <c r="E33" s="35">
        <v>992.46</v>
      </c>
    </row>
    <row r="34" spans="1:5" ht="12.75">
      <c r="A34" s="25">
        <v>3</v>
      </c>
      <c r="B34" s="29" t="s">
        <v>73</v>
      </c>
      <c r="C34" s="29" t="s">
        <v>47</v>
      </c>
      <c r="D34" s="35" t="s">
        <v>74</v>
      </c>
      <c r="E34" s="35">
        <v>712.07</v>
      </c>
    </row>
    <row r="35" spans="1:5" ht="42.75" customHeight="1">
      <c r="A35" s="25">
        <v>4</v>
      </c>
      <c r="B35" s="29" t="s">
        <v>75</v>
      </c>
      <c r="C35" s="29" t="s">
        <v>47</v>
      </c>
      <c r="D35" s="35"/>
      <c r="E35" s="35">
        <v>14204.79</v>
      </c>
    </row>
    <row r="36" spans="1:5" ht="12.75">
      <c r="A36" s="25">
        <v>5</v>
      </c>
      <c r="B36" s="29" t="s">
        <v>76</v>
      </c>
      <c r="C36" s="29" t="s">
        <v>47</v>
      </c>
      <c r="D36" s="35"/>
      <c r="E36" s="35">
        <v>1964.03</v>
      </c>
    </row>
    <row r="37" spans="1:5" ht="12.75">
      <c r="A37" s="25">
        <v>6</v>
      </c>
      <c r="B37" s="29" t="s">
        <v>77</v>
      </c>
      <c r="C37" s="29" t="s">
        <v>47</v>
      </c>
      <c r="D37" s="35"/>
      <c r="E37" s="35">
        <v>6437.61</v>
      </c>
    </row>
    <row r="38" spans="1:5" ht="12.75">
      <c r="A38" s="25">
        <v>7</v>
      </c>
      <c r="B38" s="29" t="s">
        <v>78</v>
      </c>
      <c r="C38" s="29" t="s">
        <v>47</v>
      </c>
      <c r="D38" s="35"/>
      <c r="E38" s="35">
        <v>4687.45</v>
      </c>
    </row>
    <row r="39" spans="1:5" ht="12.75">
      <c r="A39" s="27"/>
      <c r="B39" s="27" t="s">
        <v>49</v>
      </c>
      <c r="C39" s="27"/>
      <c r="D39" s="27"/>
      <c r="E39" s="27">
        <f>E33+E36+E34+E35+E32+E37+E38</f>
        <v>47776.97</v>
      </c>
    </row>
    <row r="40" spans="1:5" ht="12.75">
      <c r="A40" s="22" t="s">
        <v>79</v>
      </c>
      <c r="B40" s="22"/>
      <c r="C40" s="22"/>
      <c r="D40" s="22"/>
      <c r="E40" s="22"/>
    </row>
    <row r="41" spans="1:5" ht="12.75">
      <c r="A41" s="23" t="s">
        <v>1</v>
      </c>
      <c r="B41" s="24" t="s">
        <v>43</v>
      </c>
      <c r="C41" s="24" t="s">
        <v>2</v>
      </c>
      <c r="D41" s="24" t="s">
        <v>44</v>
      </c>
      <c r="E41" s="24" t="s">
        <v>45</v>
      </c>
    </row>
    <row r="42" spans="1:5" ht="12.75">
      <c r="A42" s="25">
        <v>1</v>
      </c>
      <c r="B42" s="26" t="s">
        <v>80</v>
      </c>
      <c r="C42" s="25" t="s">
        <v>47</v>
      </c>
      <c r="D42" s="25"/>
      <c r="E42" s="25">
        <v>8798.08</v>
      </c>
    </row>
    <row r="43" spans="1:5" ht="12.75">
      <c r="A43" s="25">
        <v>2</v>
      </c>
      <c r="B43" s="29"/>
      <c r="C43" s="29"/>
      <c r="D43" s="29"/>
      <c r="E43" s="35"/>
    </row>
    <row r="44" spans="1:5" ht="12.75">
      <c r="A44" s="25">
        <v>3</v>
      </c>
      <c r="B44" s="29"/>
      <c r="C44" s="29"/>
      <c r="D44" s="35"/>
      <c r="E44" s="35"/>
    </row>
    <row r="45" spans="1:5" ht="12.75">
      <c r="A45" s="25">
        <v>4</v>
      </c>
      <c r="B45" s="29"/>
      <c r="C45" s="29"/>
      <c r="D45" s="35"/>
      <c r="E45" s="35"/>
    </row>
    <row r="46" spans="1:5" ht="12.75">
      <c r="A46" s="25">
        <v>5</v>
      </c>
      <c r="B46" s="29"/>
      <c r="C46" s="29"/>
      <c r="D46" s="35"/>
      <c r="E46" s="35"/>
    </row>
    <row r="47" spans="1:5" ht="12.75">
      <c r="A47" s="27"/>
      <c r="B47" s="27" t="s">
        <v>49</v>
      </c>
      <c r="C47" s="27"/>
      <c r="D47" s="27"/>
      <c r="E47" s="27">
        <f>E43+E46+E44+E45+E42</f>
        <v>8798.08</v>
      </c>
    </row>
    <row r="49" spans="1:5" ht="12.75">
      <c r="A49" s="22" t="s">
        <v>60</v>
      </c>
      <c r="B49" s="22"/>
      <c r="C49" s="22"/>
      <c r="D49" s="22"/>
      <c r="E49" s="22"/>
    </row>
    <row r="50" spans="1:5" ht="12.75">
      <c r="A50" s="23" t="s">
        <v>1</v>
      </c>
      <c r="B50" s="24" t="s">
        <v>43</v>
      </c>
      <c r="C50" s="24" t="s">
        <v>2</v>
      </c>
      <c r="D50" s="24" t="s">
        <v>44</v>
      </c>
      <c r="E50" s="24" t="s">
        <v>45</v>
      </c>
    </row>
    <row r="51" spans="1:5" ht="12.75">
      <c r="A51" s="25">
        <v>1</v>
      </c>
      <c r="B51" s="26" t="s">
        <v>81</v>
      </c>
      <c r="C51" s="25" t="s">
        <v>47</v>
      </c>
      <c r="D51" s="25" t="s">
        <v>82</v>
      </c>
      <c r="E51" s="25">
        <v>1023.66</v>
      </c>
    </row>
    <row r="52" spans="1:5" ht="12.75">
      <c r="A52" s="25">
        <v>2</v>
      </c>
      <c r="B52" s="29" t="s">
        <v>83</v>
      </c>
      <c r="C52" s="29" t="s">
        <v>47</v>
      </c>
      <c r="D52" s="29" t="s">
        <v>84</v>
      </c>
      <c r="E52" s="35">
        <v>3893</v>
      </c>
    </row>
    <row r="53" spans="1:5" ht="12.75">
      <c r="A53" s="25">
        <v>3</v>
      </c>
      <c r="B53" s="29"/>
      <c r="C53" s="29"/>
      <c r="D53" s="35"/>
      <c r="E53" s="35"/>
    </row>
    <row r="54" spans="1:5" ht="12.75">
      <c r="A54" s="25">
        <v>4</v>
      </c>
      <c r="B54" s="29"/>
      <c r="C54" s="29"/>
      <c r="D54" s="35"/>
      <c r="E54" s="35"/>
    </row>
    <row r="55" spans="1:5" ht="12.75">
      <c r="A55" s="25">
        <v>5</v>
      </c>
      <c r="B55" s="29"/>
      <c r="C55" s="29"/>
      <c r="D55" s="35"/>
      <c r="E55" s="35"/>
    </row>
    <row r="56" spans="1:5" ht="12.75">
      <c r="A56" s="27"/>
      <c r="B56" s="27" t="s">
        <v>49</v>
      </c>
      <c r="C56" s="27"/>
      <c r="D56" s="27"/>
      <c r="E56" s="27">
        <f>E52+E55+E53+E54+E51</f>
        <v>4916.66</v>
      </c>
    </row>
    <row r="58" spans="1:5" ht="12.75">
      <c r="A58" s="22" t="s">
        <v>85</v>
      </c>
      <c r="B58" s="22"/>
      <c r="C58" s="22"/>
      <c r="D58" s="22"/>
      <c r="E58" s="22"/>
    </row>
    <row r="59" spans="1:5" ht="12.75">
      <c r="A59" s="23" t="s">
        <v>1</v>
      </c>
      <c r="B59" s="24" t="s">
        <v>43</v>
      </c>
      <c r="C59" s="24" t="s">
        <v>2</v>
      </c>
      <c r="D59" s="24" t="s">
        <v>44</v>
      </c>
      <c r="E59" s="24" t="s">
        <v>45</v>
      </c>
    </row>
    <row r="60" spans="1:5" ht="30.75" customHeight="1">
      <c r="A60" s="25">
        <v>1</v>
      </c>
      <c r="B60" s="26" t="s">
        <v>86</v>
      </c>
      <c r="C60" s="25" t="s">
        <v>47</v>
      </c>
      <c r="D60" s="25" t="s">
        <v>87</v>
      </c>
      <c r="E60" s="25">
        <v>1851.36</v>
      </c>
    </row>
    <row r="61" spans="1:5" ht="12.75">
      <c r="A61" s="25">
        <v>2</v>
      </c>
      <c r="B61" s="29"/>
      <c r="C61" s="29"/>
      <c r="D61" s="29"/>
      <c r="E61" s="35"/>
    </row>
    <row r="62" spans="1:5" ht="12.75">
      <c r="A62" s="25">
        <v>3</v>
      </c>
      <c r="B62" s="29"/>
      <c r="C62" s="29"/>
      <c r="D62" s="35"/>
      <c r="E62" s="35"/>
    </row>
    <row r="63" spans="1:5" ht="12.75">
      <c r="A63" s="25">
        <v>4</v>
      </c>
      <c r="B63" s="29"/>
      <c r="C63" s="29"/>
      <c r="D63" s="35"/>
      <c r="E63" s="35"/>
    </row>
    <row r="64" spans="1:5" ht="12.75">
      <c r="A64" s="25">
        <v>5</v>
      </c>
      <c r="B64" s="29"/>
      <c r="C64" s="29"/>
      <c r="D64" s="35"/>
      <c r="E64" s="35"/>
    </row>
    <row r="65" spans="1:5" ht="12.75">
      <c r="A65" s="27"/>
      <c r="B65" s="27" t="s">
        <v>49</v>
      </c>
      <c r="C65" s="27"/>
      <c r="D65" s="27"/>
      <c r="E65" s="27">
        <f>E61+E64+E62+E63+E60</f>
        <v>1851.36</v>
      </c>
    </row>
    <row r="67" spans="1:5" ht="12.75">
      <c r="A67" s="22" t="s">
        <v>88</v>
      </c>
      <c r="B67" s="22"/>
      <c r="C67" s="22"/>
      <c r="D67" s="22"/>
      <c r="E67" s="22"/>
    </row>
    <row r="68" spans="1:5" ht="12.75">
      <c r="A68" s="23" t="s">
        <v>1</v>
      </c>
      <c r="B68" s="24" t="s">
        <v>43</v>
      </c>
      <c r="C68" s="24" t="s">
        <v>2</v>
      </c>
      <c r="D68" s="24" t="s">
        <v>44</v>
      </c>
      <c r="E68" s="24" t="s">
        <v>45</v>
      </c>
    </row>
    <row r="69" spans="1:5" ht="32.25" customHeight="1">
      <c r="A69" s="25">
        <v>1</v>
      </c>
      <c r="B69" s="26" t="s">
        <v>89</v>
      </c>
      <c r="C69" s="25" t="s">
        <v>47</v>
      </c>
      <c r="D69" s="25"/>
      <c r="E69" s="25">
        <v>93.66</v>
      </c>
    </row>
    <row r="70" spans="1:5" ht="12.75">
      <c r="A70" s="25">
        <v>2</v>
      </c>
      <c r="B70" s="29" t="s">
        <v>64</v>
      </c>
      <c r="C70" s="29" t="s">
        <v>47</v>
      </c>
      <c r="D70" s="29"/>
      <c r="E70" s="35">
        <v>1351.98</v>
      </c>
    </row>
    <row r="71" spans="1:5" ht="12.75">
      <c r="A71" s="25">
        <v>3</v>
      </c>
      <c r="B71" s="29" t="s">
        <v>90</v>
      </c>
      <c r="C71" s="29" t="s">
        <v>47</v>
      </c>
      <c r="D71" s="35" t="s">
        <v>91</v>
      </c>
      <c r="E71" s="35">
        <v>5593.29</v>
      </c>
    </row>
    <row r="72" spans="1:5" ht="12.75">
      <c r="A72" s="25">
        <v>4</v>
      </c>
      <c r="B72" s="29"/>
      <c r="C72" s="29"/>
      <c r="D72" s="35"/>
      <c r="E72" s="35"/>
    </row>
    <row r="73" spans="1:5" ht="12.75">
      <c r="A73" s="25">
        <v>5</v>
      </c>
      <c r="B73" s="29"/>
      <c r="C73" s="29"/>
      <c r="D73" s="35"/>
      <c r="E73" s="35"/>
    </row>
    <row r="74" spans="1:5" ht="12.75">
      <c r="A74" s="27"/>
      <c r="B74" s="27" t="s">
        <v>49</v>
      </c>
      <c r="C74" s="27"/>
      <c r="D74" s="27"/>
      <c r="E74" s="27">
        <f>E70+E73+E71+E72+E69</f>
        <v>7038.93</v>
      </c>
    </row>
    <row r="76" spans="1:5" ht="12.75">
      <c r="A76" s="30"/>
      <c r="B76" s="30" t="s">
        <v>62</v>
      </c>
      <c r="C76" s="30"/>
      <c r="D76" s="30"/>
      <c r="E76" s="30">
        <f>E6+E13+E20+E29+E39+E47+E56+E65+E74</f>
        <v>105923.45000000001</v>
      </c>
    </row>
  </sheetData>
  <sheetProtection selectLockedCells="1" selectUnlockedCells="1"/>
  <mergeCells count="9">
    <mergeCell ref="B1:E1"/>
    <mergeCell ref="A8:E8"/>
    <mergeCell ref="A15:E15"/>
    <mergeCell ref="A22:E22"/>
    <mergeCell ref="A30:E30"/>
    <mergeCell ref="A40:E40"/>
    <mergeCell ref="A49:E49"/>
    <mergeCell ref="A58:E58"/>
    <mergeCell ref="A67:E6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2015-12-10T07:05:21Z</cp:lastPrinted>
  <dcterms:modified xsi:type="dcterms:W3CDTF">2016-03-09T10:57:58Z</dcterms:modified>
  <cp:category/>
  <cp:version/>
  <cp:contentType/>
  <cp:contentStatus/>
  <cp:revision>142</cp:revision>
</cp:coreProperties>
</file>