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<sst xmlns="http://schemas.openxmlformats.org/spreadsheetml/2006/main" count="287" uniqueCount="100">
  <si>
    <t>ИНФОРМАЦИЯ О НАЧИСЛЕННЫХ, СОБРАННЫХ И ИЗРАСХОДОВАННЫХ СРЕДСТВАХ 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</si>
  <si>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</si>
  <si>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</si>
  <si>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</si>
  <si>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</si>
  <si>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</si>
  <si>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</si>
  <si>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</si>
  <si>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</si>
  <si>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</si>
  <si>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</si>
  <si>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</si>
  <si>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</si>
  <si>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</si>
  <si>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Кузнечная</t>
  </si>
  <si>
    <t>01.02.2014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</si>
  <si>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</si>
  <si>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</si>
  <si>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</si>
  <si>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</si>
  <si>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повышающий коэфф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</si>
  <si>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</si>
  <si>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</si>
  <si>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</si>
  <si>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</si>
  <si>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</si>
  <si>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</si>
  <si>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</si>
  <si>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</si>
  <si>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</si>
  <si>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</si>
  <si>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</si>
  <si>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</si>
  <si>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</si>
  <si>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Установка УУТЭ</t>
  </si>
  <si>
    <t>Отопление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</si>
  <si>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</si>
  <si>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</si>
  <si>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</si>
  <si>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</si>
  <si>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</si>
  <si>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ИТОГО ПО ДОМУ</t>
  </si>
  <si>
    <t>Январь 2015 г.</t>
  </si>
  <si>
    <t>Вид работ</t>
  </si>
  <si>
    <t>Место проведения работ</t>
  </si>
  <si>
    <t>Сумма</t>
  </si>
  <si>
    <t>Смена трубопровода ГВС ф 20,32 мм</t>
  </si>
  <si>
    <t>Кузнечная 142</t>
  </si>
  <si>
    <t>кв. 56,58</t>
  </si>
  <si>
    <t>кв. 57,59,61,63, подвал</t>
  </si>
  <si>
    <t>Смена трубопровода ХВС ф 20,32 мм</t>
  </si>
  <si>
    <t>ИТОГО</t>
  </si>
  <si>
    <t>Февраль 2015 г.</t>
  </si>
  <si>
    <t>Изготовление перехода через блоки</t>
  </si>
  <si>
    <t>Устранение течи мягкой кровли</t>
  </si>
  <si>
    <t>кв. 14,24,25,78,79,80,53</t>
  </si>
  <si>
    <t>Март 2015 г.</t>
  </si>
  <si>
    <t>Смена трубопровода ЦО ф 25,20 мм</t>
  </si>
  <si>
    <t>кв. 3</t>
  </si>
  <si>
    <t>Ремонт межпанельных швов</t>
  </si>
  <si>
    <t>кв. 2,7,79,80</t>
  </si>
  <si>
    <t>Апрель 2015 г.</t>
  </si>
  <si>
    <t>Смена трубопровода ЦК ф 50,110 мм</t>
  </si>
  <si>
    <t>кв. 29-32</t>
  </si>
  <si>
    <t>Сентябрь 2015 г.</t>
  </si>
  <si>
    <t>Ремонт мягкой кровли</t>
  </si>
  <si>
    <t>кв. 39,40,53,65,78</t>
  </si>
  <si>
    <t>Октябрь 2015 г.</t>
  </si>
  <si>
    <t>Смена трубопровода ЦК ф 110 мм</t>
  </si>
  <si>
    <t>кв. 78</t>
  </si>
  <si>
    <t>кв. 75, 78</t>
  </si>
  <si>
    <t>Ноябрь 2015 г.</t>
  </si>
  <si>
    <t>Декабрь 2015 г.</t>
  </si>
  <si>
    <t>Замена трубопровода ХВС ф 76 мм</t>
  </si>
  <si>
    <t>кв. 14,15,53,54</t>
  </si>
  <si>
    <t>ВСЕГО</t>
  </si>
  <si>
    <t>Т/о общедомовых приборов учета электроэнергии</t>
  </si>
  <si>
    <t>Обходы и осмотры системы ЦО</t>
  </si>
  <si>
    <t>подвал</t>
  </si>
  <si>
    <t>Удаление ветвей дерева с вывозом</t>
  </si>
  <si>
    <t>Прочистка внутреннего ливнестока</t>
  </si>
  <si>
    <t>Субботник: известковая окраска деревьев, масляная окраска, ремонт скамеек</t>
  </si>
  <si>
    <t>Обрезка и удаление ветвей деревьев и кустарников</t>
  </si>
  <si>
    <t>Установка крана шарового ГВС ф 15 мм</t>
  </si>
  <si>
    <t>Закрытие отопительного периода: слив воды из системы</t>
  </si>
  <si>
    <t>Май 2015 г.</t>
  </si>
  <si>
    <t>Дезинсекция подвального помещения</t>
  </si>
  <si>
    <t>Опрессовка внутренней системы ЦО</t>
  </si>
  <si>
    <t>Июнь 2015 г.</t>
  </si>
  <si>
    <t>Июль 2015 г.</t>
  </si>
  <si>
    <t>Август 2015 г.</t>
  </si>
  <si>
    <t>Опрессовка системы ГВС</t>
  </si>
  <si>
    <t>Слив воды из системы ЦО</t>
  </si>
  <si>
    <t>Окраска газопровода</t>
  </si>
  <si>
    <t>Подготовка к запуску системы ЦО: промывка системы</t>
  </si>
  <si>
    <t>Спил ветвей деревьев с вывозом</t>
  </si>
  <si>
    <t>Планово-предупредительный ремонт групповых щитков на лестничных клетках без ремонта автоматов</t>
  </si>
  <si>
    <t>Устранение непрогрева системы ЦО: ликвидация воздушных пробок в стояках</t>
  </si>
  <si>
    <t>кв. 41,44,47,50,53,42,45,48,51,54,43,46,49,52,55</t>
  </si>
  <si>
    <t>кв. 39,40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</si>
</sst>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 wrapText="1"/>
    </xf>
    <xf numFmtId="164" fontId="11" fillId="6" borderId="1" xfId="0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6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140">
          <cell r="E2140">
            <v>25424.46</v>
          </cell>
          <cell r="F2140">
            <v>-187667.49</v>
          </cell>
          <cell r="G2140">
            <v>219122.64</v>
          </cell>
          <cell r="H2140">
            <v>226442.72999999998</v>
          </cell>
          <cell r="I2140">
            <v>217267.96000000002</v>
          </cell>
          <cell r="J2140">
            <v>-178492.72000000003</v>
          </cell>
          <cell r="K2140">
            <v>18104.370000000024</v>
          </cell>
        </row>
        <row r="2141"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20569.75</v>
          </cell>
          <cell r="J2141">
            <v>-20569.75</v>
          </cell>
          <cell r="K2141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</row>
        <row r="2143"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</row>
        <row r="2144">
          <cell r="E2144">
            <v>0</v>
          </cell>
          <cell r="F2144">
            <v>0</v>
          </cell>
          <cell r="G2144">
            <v>0</v>
          </cell>
          <cell r="H2144">
            <v>41594.58</v>
          </cell>
          <cell r="I2144">
            <v>0</v>
          </cell>
          <cell r="J2144">
            <v>41594.58</v>
          </cell>
          <cell r="K2144">
            <v>0</v>
          </cell>
        </row>
        <row r="2145"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</row>
        <row r="2147">
          <cell r="E2147">
            <v>10314.05</v>
          </cell>
          <cell r="F2147">
            <v>1527.21</v>
          </cell>
          <cell r="G2147">
            <v>89400</v>
          </cell>
          <cell r="H2147">
            <v>92327.65999999999</v>
          </cell>
          <cell r="I2147">
            <v>110145.54000000001</v>
          </cell>
          <cell r="J2147">
            <v>-16290.670000000013</v>
          </cell>
          <cell r="K2147">
            <v>7386.390000000014</v>
          </cell>
        </row>
        <row r="2148">
          <cell r="E2148">
            <v>8657.58</v>
          </cell>
          <cell r="F2148">
            <v>-8657.58</v>
          </cell>
          <cell r="G2148">
            <v>75041.96</v>
          </cell>
          <cell r="H2148">
            <v>77499.43000000001</v>
          </cell>
          <cell r="I2148">
            <v>75041.96</v>
          </cell>
          <cell r="J2148">
            <v>-6200.110000000001</v>
          </cell>
          <cell r="K2148">
            <v>6200.110000000001</v>
          </cell>
        </row>
        <row r="2149">
          <cell r="E2149">
            <v>577.16</v>
          </cell>
          <cell r="F2149">
            <v>-8255.27</v>
          </cell>
          <cell r="G2149">
            <v>5002.799999999999</v>
          </cell>
          <cell r="H2149">
            <v>5166.63</v>
          </cell>
          <cell r="I2149">
            <v>0</v>
          </cell>
          <cell r="J2149">
            <v>-3088.6400000000003</v>
          </cell>
          <cell r="K2149">
            <v>413.329999999999</v>
          </cell>
        </row>
        <row r="2150"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2472.9599999999996</v>
          </cell>
          <cell r="J2150">
            <v>-2472.9599999999996</v>
          </cell>
          <cell r="K2150">
            <v>0</v>
          </cell>
        </row>
        <row r="2151">
          <cell r="E2151">
            <v>611.75</v>
          </cell>
          <cell r="F2151">
            <v>-10356.67</v>
          </cell>
          <cell r="G2151">
            <v>5302.919999999999</v>
          </cell>
          <cell r="H2151">
            <v>5476.62</v>
          </cell>
          <cell r="I2151">
            <v>9737.28</v>
          </cell>
          <cell r="J2151">
            <v>-14617.330000000002</v>
          </cell>
          <cell r="K2151">
            <v>438.0499999999993</v>
          </cell>
        </row>
        <row r="2152">
          <cell r="E2152">
            <v>17.34</v>
          </cell>
          <cell r="F2152">
            <v>120.26</v>
          </cell>
          <cell r="G2152">
            <v>150.12</v>
          </cell>
          <cell r="H2152">
            <v>154.99000000000004</v>
          </cell>
          <cell r="I2152">
            <v>0</v>
          </cell>
          <cell r="J2152">
            <v>275.25000000000006</v>
          </cell>
          <cell r="K2152">
            <v>12.46999999999997</v>
          </cell>
        </row>
        <row r="2153">
          <cell r="E2153">
            <v>4380.71</v>
          </cell>
          <cell r="F2153">
            <v>-4380.71</v>
          </cell>
          <cell r="G2153">
            <v>37971.22</v>
          </cell>
          <cell r="H2153">
            <v>39214.71</v>
          </cell>
          <cell r="I2153">
            <v>37971.22</v>
          </cell>
          <cell r="J2153">
            <v>-3137.220000000001</v>
          </cell>
          <cell r="K2153">
            <v>3137.220000000001</v>
          </cell>
        </row>
        <row r="2154">
          <cell r="E2154">
            <v>2135.53</v>
          </cell>
          <cell r="F2154">
            <v>-8103.1</v>
          </cell>
          <cell r="G2154">
            <v>18510.36</v>
          </cell>
          <cell r="H2154">
            <v>19116.53</v>
          </cell>
          <cell r="I2154">
            <v>30239.530980000007</v>
          </cell>
          <cell r="J2154">
            <v>-19226.10098000001</v>
          </cell>
          <cell r="K2154">
            <v>1529.3600000000006</v>
          </cell>
        </row>
        <row r="2155">
          <cell r="E2155">
            <v>548.38</v>
          </cell>
          <cell r="F2155">
            <v>-23130.16</v>
          </cell>
          <cell r="G2155">
            <v>4752.72</v>
          </cell>
          <cell r="H2155">
            <v>4908.28</v>
          </cell>
          <cell r="I2155">
            <v>25064.04</v>
          </cell>
          <cell r="J2155">
            <v>-43285.92</v>
          </cell>
          <cell r="K2155">
            <v>392.8200000000006</v>
          </cell>
        </row>
        <row r="2157">
          <cell r="E2157">
            <v>8347.07</v>
          </cell>
          <cell r="F2157">
            <v>-8347.07</v>
          </cell>
          <cell r="G2157">
            <v>69550.14000000001</v>
          </cell>
          <cell r="H2157">
            <v>73144.74</v>
          </cell>
          <cell r="I2157">
            <v>69550.14000000001</v>
          </cell>
          <cell r="J2157">
            <v>-4752.470000000008</v>
          </cell>
          <cell r="K2157">
            <v>4752.470000000016</v>
          </cell>
        </row>
        <row r="2158">
          <cell r="E2158">
            <v>78061.05</v>
          </cell>
          <cell r="F2158">
            <v>38321.65</v>
          </cell>
          <cell r="G2158">
            <v>-116382.7</v>
          </cell>
          <cell r="H2158">
            <v>-38321.65</v>
          </cell>
          <cell r="I2158">
            <v>0</v>
          </cell>
          <cell r="J2158">
            <v>0</v>
          </cell>
          <cell r="K2158">
            <v>0</v>
          </cell>
        </row>
        <row r="2159"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</row>
        <row r="2160"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</row>
        <row r="2161">
          <cell r="E2161">
            <v>639.08</v>
          </cell>
          <cell r="F2161">
            <v>0</v>
          </cell>
          <cell r="G2161">
            <v>5503.769999999999</v>
          </cell>
          <cell r="H2161">
            <v>5688.12</v>
          </cell>
          <cell r="I2161">
            <v>5688.12</v>
          </cell>
          <cell r="J2161">
            <v>0</v>
          </cell>
          <cell r="K2161">
            <v>454.72999999999865</v>
          </cell>
        </row>
        <row r="2162">
          <cell r="E2162">
            <v>10455.41</v>
          </cell>
          <cell r="F2162">
            <v>-10455.41</v>
          </cell>
          <cell r="G2162">
            <v>95053.23000000001</v>
          </cell>
          <cell r="H2162">
            <v>97686.15000000001</v>
          </cell>
          <cell r="I2162">
            <v>95053.23000000001</v>
          </cell>
          <cell r="J2162">
            <v>-7822.490000000005</v>
          </cell>
          <cell r="K2162">
            <v>7822.490000000005</v>
          </cell>
        </row>
        <row r="2163">
          <cell r="E2163">
            <v>14521.63</v>
          </cell>
          <cell r="F2163">
            <v>-14521.63</v>
          </cell>
          <cell r="G2163">
            <v>125070.03</v>
          </cell>
          <cell r="H2163">
            <v>129258.11000000002</v>
          </cell>
          <cell r="I2163">
            <v>125070.03</v>
          </cell>
          <cell r="J2163">
            <v>-10333.549999999988</v>
          </cell>
          <cell r="K2163">
            <v>10333.549999999988</v>
          </cell>
        </row>
        <row r="2164">
          <cell r="E2164">
            <v>11791.57</v>
          </cell>
          <cell r="F2164">
            <v>-11791.57</v>
          </cell>
          <cell r="G2164">
            <v>107060.25000000001</v>
          </cell>
          <cell r="H2164">
            <v>110040.34000000001</v>
          </cell>
          <cell r="I2164">
            <v>107060.25000000001</v>
          </cell>
          <cell r="J2164">
            <v>-8811.479999999996</v>
          </cell>
          <cell r="K2164">
            <v>8811.479999999996</v>
          </cell>
        </row>
        <row r="2165"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A1">
      <selection activeCell="I6" sqref="I6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/>
      <c r="B5" s="10" t="s">
        <v>14</v>
      </c>
      <c r="C5" s="11">
        <v>142</v>
      </c>
      <c r="D5" s="9"/>
      <c r="E5" s="9"/>
      <c r="F5" s="9"/>
      <c r="G5" s="9"/>
      <c r="H5" s="9"/>
      <c r="I5" s="9"/>
      <c r="J5" s="9"/>
      <c r="K5" s="9"/>
      <c r="L5" s="12" t="s">
        <v>15</v>
      </c>
    </row>
    <row r="6" spans="1:12" ht="12.75">
      <c r="A6" s="13">
        <v>1</v>
      </c>
      <c r="B6" s="14"/>
      <c r="C6" s="14"/>
      <c r="D6" s="14" t="s">
        <v>16</v>
      </c>
      <c r="E6" s="15">
        <f>'[1]Лицевые счета домов свод'!E2140</f>
        <v>25424.46</v>
      </c>
      <c r="F6" s="15">
        <f>'[1]Лицевые счета домов свод'!F2140</f>
        <v>-187667.49</v>
      </c>
      <c r="G6" s="15">
        <f>'[1]Лицевые счета домов свод'!G2140</f>
        <v>219122.64</v>
      </c>
      <c r="H6" s="15">
        <f>'[1]Лицевые счета домов свод'!H2140</f>
        <v>226442.72999999998</v>
      </c>
      <c r="I6" s="15">
        <f>'[1]Лицевые счета домов свод'!I2140</f>
        <v>217267.96000000002</v>
      </c>
      <c r="J6" s="15">
        <f>'[1]Лицевые счета домов свод'!J2140</f>
        <v>-178492.72000000003</v>
      </c>
      <c r="K6" s="15">
        <f>'[1]Лицевые счета домов свод'!K2140</f>
        <v>18104.370000000024</v>
      </c>
      <c r="L6" s="16"/>
    </row>
    <row r="7" spans="1:12" ht="12.75">
      <c r="A7" s="14"/>
      <c r="B7" s="14"/>
      <c r="C7" s="14"/>
      <c r="D7" s="14" t="s">
        <v>17</v>
      </c>
      <c r="E7" s="15">
        <f>'[1]Лицевые счета домов свод'!E2141</f>
        <v>0</v>
      </c>
      <c r="F7" s="15">
        <f>'[1]Лицевые счета домов свод'!F2141</f>
        <v>0</v>
      </c>
      <c r="G7" s="15">
        <f>'[1]Лицевые счета домов свод'!G2141</f>
        <v>0</v>
      </c>
      <c r="H7" s="15">
        <f>'[1]Лицевые счета домов свод'!H2141</f>
        <v>0</v>
      </c>
      <c r="I7" s="15">
        <f>'[1]Лицевые счета домов свод'!I2141</f>
        <v>20569.75</v>
      </c>
      <c r="J7" s="15">
        <f>'[1]Лицевые счета домов свод'!J2141</f>
        <v>-20569.75</v>
      </c>
      <c r="K7" s="15">
        <f>'[1]Лицевые счета домов свод'!K2141</f>
        <v>0</v>
      </c>
      <c r="L7" s="16"/>
    </row>
    <row r="8" spans="1:12" ht="12.75">
      <c r="A8" s="14"/>
      <c r="B8" s="14"/>
      <c r="C8" s="14"/>
      <c r="D8" s="14" t="s">
        <v>18</v>
      </c>
      <c r="E8" s="15">
        <f>'[1]Лицевые счета домов свод'!E2142</f>
        <v>0</v>
      </c>
      <c r="F8" s="15">
        <f>'[1]Лицевые счета домов свод'!F2142</f>
        <v>0</v>
      </c>
      <c r="G8" s="15">
        <f>'[1]Лицевые счета домов свод'!G2142</f>
        <v>0</v>
      </c>
      <c r="H8" s="15">
        <f>'[1]Лицевые счета домов свод'!H2142</f>
        <v>0</v>
      </c>
      <c r="I8" s="15">
        <f>'[1]Лицевые счета домов свод'!I2142</f>
        <v>0</v>
      </c>
      <c r="J8" s="15">
        <f>'[1]Лицевые счета домов свод'!J2142</f>
        <v>0</v>
      </c>
      <c r="K8" s="15">
        <f>'[1]Лицевые счета домов свод'!K2142</f>
        <v>0</v>
      </c>
      <c r="L8" s="16"/>
    </row>
    <row r="9" spans="1:12" ht="12.75">
      <c r="A9" s="14"/>
      <c r="B9" s="14"/>
      <c r="C9" s="14"/>
      <c r="D9" s="14" t="s">
        <v>19</v>
      </c>
      <c r="E9" s="15">
        <f>'[1]Лицевые счета домов свод'!E2143</f>
        <v>0</v>
      </c>
      <c r="F9" s="15">
        <f>'[1]Лицевые счета домов свод'!F2143</f>
        <v>0</v>
      </c>
      <c r="G9" s="15">
        <f>'[1]Лицевые счета домов свод'!G2143</f>
        <v>0</v>
      </c>
      <c r="H9" s="15">
        <f>'[1]Лицевые счета домов свод'!H2143</f>
        <v>0</v>
      </c>
      <c r="I9" s="15">
        <f>'[1]Лицевые счета домов свод'!I2143</f>
        <v>0</v>
      </c>
      <c r="J9" s="15">
        <f>'[1]Лицевые счета домов свод'!J2143</f>
        <v>0</v>
      </c>
      <c r="K9" s="15">
        <f>'[1]Лицевые счета домов свод'!K2143</f>
        <v>0</v>
      </c>
      <c r="L9" s="16"/>
    </row>
    <row r="10" spans="1:12" ht="12.75">
      <c r="A10" s="14"/>
      <c r="B10" s="14"/>
      <c r="C10" s="14"/>
      <c r="D10" s="14" t="s">
        <v>20</v>
      </c>
      <c r="E10" s="15">
        <f>'[1]Лицевые счета домов свод'!E2144</f>
        <v>0</v>
      </c>
      <c r="F10" s="15">
        <f>'[1]Лицевые счета домов свод'!F2144</f>
        <v>0</v>
      </c>
      <c r="G10" s="15">
        <f>'[1]Лицевые счета домов свод'!G2144</f>
        <v>0</v>
      </c>
      <c r="H10" s="15">
        <f>'[1]Лицевые счета домов свод'!H2144</f>
        <v>41594.58</v>
      </c>
      <c r="I10" s="15">
        <f>'[1]Лицевые счета домов свод'!I2144</f>
        <v>0</v>
      </c>
      <c r="J10" s="15">
        <f>'[1]Лицевые счета домов свод'!J2144</f>
        <v>41594.58</v>
      </c>
      <c r="K10" s="15">
        <f>'[1]Лицевые счета домов свод'!K2144</f>
        <v>0</v>
      </c>
      <c r="L10" s="16"/>
    </row>
    <row r="11" spans="1:12" ht="12.75">
      <c r="A11" s="14"/>
      <c r="B11" s="14"/>
      <c r="C11" s="14"/>
      <c r="D11" s="14" t="s">
        <v>21</v>
      </c>
      <c r="E11" s="15">
        <f>'[1]Лицевые счета домов свод'!E2145</f>
        <v>0</v>
      </c>
      <c r="F11" s="15">
        <f>'[1]Лицевые счета домов свод'!F2145</f>
        <v>0</v>
      </c>
      <c r="G11" s="15">
        <f>'[1]Лицевые счета домов свод'!G2145</f>
        <v>0</v>
      </c>
      <c r="H11" s="15">
        <f>'[1]Лицевые счета домов свод'!H2145</f>
        <v>0</v>
      </c>
      <c r="I11" s="15">
        <f>'[1]Лицевые счета домов свод'!I2145</f>
        <v>0</v>
      </c>
      <c r="J11" s="15">
        <f>'[1]Лицевые счета домов свод'!J2145</f>
        <v>0</v>
      </c>
      <c r="K11" s="15">
        <f>'[1]Лицевые счета домов свод'!K2145</f>
        <v>0</v>
      </c>
      <c r="L11" s="16"/>
    </row>
    <row r="12" spans="1:12" ht="12.75">
      <c r="A12" s="14"/>
      <c r="B12" s="14"/>
      <c r="C12" s="14"/>
      <c r="D12" s="5" t="s">
        <v>22</v>
      </c>
      <c r="E12" s="5">
        <f>SUM(E6:E11)</f>
        <v>25424.46</v>
      </c>
      <c r="F12" s="5">
        <f>SUM(F6:F11)</f>
        <v>-187667.49</v>
      </c>
      <c r="G12" s="5">
        <f>SUM(G6:G11)</f>
        <v>219122.64</v>
      </c>
      <c r="H12" s="5">
        <f>SUM(H6:H11)</f>
        <v>268037.31</v>
      </c>
      <c r="I12" s="5">
        <f>SUM(I6:I11)</f>
        <v>237837.71000000002</v>
      </c>
      <c r="J12" s="5">
        <f>SUM(J6:J11)</f>
        <v>-157467.89</v>
      </c>
      <c r="K12" s="5">
        <f>SUM(K6:K11)</f>
        <v>18104.370000000024</v>
      </c>
      <c r="L12" s="17"/>
    </row>
    <row r="13" spans="1:12" ht="14.25" customHeight="1">
      <c r="A13" s="14"/>
      <c r="B13" s="14"/>
      <c r="C13" s="14"/>
      <c r="D13" s="18" t="s">
        <v>23</v>
      </c>
      <c r="E13" s="15">
        <f>'[1]Лицевые счета домов свод'!E2147</f>
        <v>10314.05</v>
      </c>
      <c r="F13" s="15">
        <f>'[1]Лицевые счета домов свод'!F2147</f>
        <v>1527.21</v>
      </c>
      <c r="G13" s="15">
        <f>'[1]Лицевые счета домов свод'!G2147</f>
        <v>89400</v>
      </c>
      <c r="H13" s="15">
        <f>'[1]Лицевые счета домов свод'!H2147</f>
        <v>92327.65999999999</v>
      </c>
      <c r="I13" s="15">
        <f>'[1]Лицевые счета домов свод'!I2147</f>
        <v>110145.54000000001</v>
      </c>
      <c r="J13" s="15">
        <f>'[1]Лицевые счета домов свод'!J2147</f>
        <v>-16290.670000000013</v>
      </c>
      <c r="K13" s="15">
        <f>'[1]Лицевые счета домов свод'!K2147</f>
        <v>7386.390000000014</v>
      </c>
      <c r="L13" s="16"/>
    </row>
    <row r="14" spans="1:12" ht="34.5" customHeight="1">
      <c r="A14" s="14"/>
      <c r="B14" s="14"/>
      <c r="C14" s="14"/>
      <c r="D14" s="18" t="s">
        <v>24</v>
      </c>
      <c r="E14" s="15">
        <f>'[1]Лицевые счета домов свод'!E2148</f>
        <v>8657.58</v>
      </c>
      <c r="F14" s="15">
        <f>'[1]Лицевые счета домов свод'!F2148</f>
        <v>-8657.58</v>
      </c>
      <c r="G14" s="15">
        <f>'[1]Лицевые счета домов свод'!G2148</f>
        <v>75041.96</v>
      </c>
      <c r="H14" s="15">
        <f>'[1]Лицевые счета домов свод'!H2148</f>
        <v>77499.43000000001</v>
      </c>
      <c r="I14" s="15">
        <f>'[1]Лицевые счета домов свод'!I2148</f>
        <v>75041.96</v>
      </c>
      <c r="J14" s="15">
        <f>'[1]Лицевые счета домов свод'!J2148</f>
        <v>-6200.110000000001</v>
      </c>
      <c r="K14" s="15">
        <f>'[1]Лицевые счета домов свод'!K2148</f>
        <v>6200.110000000001</v>
      </c>
      <c r="L14" s="16"/>
    </row>
    <row r="15" spans="1:12" ht="28.5" customHeight="1">
      <c r="A15" s="14"/>
      <c r="B15" s="14"/>
      <c r="C15" s="14"/>
      <c r="D15" s="18" t="s">
        <v>25</v>
      </c>
      <c r="E15" s="15">
        <f>'[1]Лицевые счета домов свод'!E2149</f>
        <v>577.16</v>
      </c>
      <c r="F15" s="15">
        <f>'[1]Лицевые счета домов свод'!F2149</f>
        <v>-8255.27</v>
      </c>
      <c r="G15" s="15">
        <f>'[1]Лицевые счета домов свод'!G2149</f>
        <v>5002.799999999999</v>
      </c>
      <c r="H15" s="15">
        <f>'[1]Лицевые счета домов свод'!H2149</f>
        <v>5166.63</v>
      </c>
      <c r="I15" s="15">
        <f>'[1]Лицевые счета домов свод'!I2149</f>
        <v>0</v>
      </c>
      <c r="J15" s="15">
        <f>'[1]Лицевые счета домов свод'!J2149</f>
        <v>-3088.6400000000003</v>
      </c>
      <c r="K15" s="15">
        <f>'[1]Лицевые счета домов свод'!K2149</f>
        <v>413.329999999999</v>
      </c>
      <c r="L15" s="16"/>
    </row>
    <row r="16" spans="1:12" ht="28.5" customHeight="1">
      <c r="A16" s="14"/>
      <c r="B16" s="14"/>
      <c r="C16" s="14"/>
      <c r="D16" s="18" t="s">
        <v>26</v>
      </c>
      <c r="E16" s="15">
        <f>'[1]Лицевые счета домов свод'!E2150</f>
        <v>0</v>
      </c>
      <c r="F16" s="15">
        <f>'[1]Лицевые счета домов свод'!F2150</f>
        <v>0</v>
      </c>
      <c r="G16" s="15">
        <f>'[1]Лицевые счета домов свод'!G2150</f>
        <v>0</v>
      </c>
      <c r="H16" s="15">
        <f>'[1]Лицевые счета домов свод'!H2150</f>
        <v>0</v>
      </c>
      <c r="I16" s="15">
        <f>'[1]Лицевые счета домов свод'!I2150</f>
        <v>2472.9599999999996</v>
      </c>
      <c r="J16" s="15">
        <f>'[1]Лицевые счета домов свод'!J2150</f>
        <v>-2472.9599999999996</v>
      </c>
      <c r="K16" s="15">
        <f>'[1]Лицевые счета домов свод'!K2150</f>
        <v>0</v>
      </c>
      <c r="L16" s="16"/>
    </row>
    <row r="17" spans="1:12" ht="12.75">
      <c r="A17" s="14"/>
      <c r="B17" s="14"/>
      <c r="C17" s="14"/>
      <c r="D17" s="14" t="s">
        <v>27</v>
      </c>
      <c r="E17" s="15">
        <f>'[1]Лицевые счета домов свод'!E2151</f>
        <v>611.75</v>
      </c>
      <c r="F17" s="15">
        <f>'[1]Лицевые счета домов свод'!F2151</f>
        <v>-10356.67</v>
      </c>
      <c r="G17" s="15">
        <f>'[1]Лицевые счета домов свод'!G2151</f>
        <v>5302.919999999999</v>
      </c>
      <c r="H17" s="15">
        <f>'[1]Лицевые счета домов свод'!H2151</f>
        <v>5476.62</v>
      </c>
      <c r="I17" s="15">
        <f>'[1]Лицевые счета домов свод'!I2151</f>
        <v>9737.28</v>
      </c>
      <c r="J17" s="15">
        <f>'[1]Лицевые счета домов свод'!J2151</f>
        <v>-14617.330000000002</v>
      </c>
      <c r="K17" s="15">
        <f>'[1]Лицевые счета домов свод'!K2151</f>
        <v>438.0499999999993</v>
      </c>
      <c r="L17" s="16"/>
    </row>
    <row r="18" spans="1:12" ht="31.5" customHeight="1">
      <c r="A18" s="14"/>
      <c r="B18" s="14"/>
      <c r="C18" s="14"/>
      <c r="D18" s="18" t="s">
        <v>28</v>
      </c>
      <c r="E18" s="15">
        <f>'[1]Лицевые счета домов свод'!E2152</f>
        <v>17.34</v>
      </c>
      <c r="F18" s="15">
        <f>'[1]Лицевые счета домов свод'!F2152</f>
        <v>120.26</v>
      </c>
      <c r="G18" s="15">
        <f>'[1]Лицевые счета домов свод'!G2152</f>
        <v>150.12</v>
      </c>
      <c r="H18" s="15">
        <f>'[1]Лицевые счета домов свод'!H2152</f>
        <v>154.99000000000004</v>
      </c>
      <c r="I18" s="15">
        <f>'[1]Лицевые счета домов свод'!I2152</f>
        <v>0</v>
      </c>
      <c r="J18" s="15">
        <f>'[1]Лицевые счета домов свод'!J2152</f>
        <v>275.25000000000006</v>
      </c>
      <c r="K18" s="15">
        <f>'[1]Лицевые счета домов свод'!K2152</f>
        <v>12.46999999999997</v>
      </c>
      <c r="L18" s="16"/>
    </row>
    <row r="19" spans="1:12" ht="43.5" customHeight="1">
      <c r="A19" s="14"/>
      <c r="B19" s="14"/>
      <c r="C19" s="14"/>
      <c r="D19" s="18" t="s">
        <v>29</v>
      </c>
      <c r="E19" s="15">
        <f>'[1]Лицевые счета домов свод'!E2153</f>
        <v>4380.71</v>
      </c>
      <c r="F19" s="15">
        <f>'[1]Лицевые счета домов свод'!F2153</f>
        <v>-4380.71</v>
      </c>
      <c r="G19" s="15">
        <f>'[1]Лицевые счета домов свод'!G2153</f>
        <v>37971.22</v>
      </c>
      <c r="H19" s="15">
        <f>'[1]Лицевые счета домов свод'!H2153</f>
        <v>39214.71</v>
      </c>
      <c r="I19" s="15">
        <f>'[1]Лицевые счета домов свод'!I2153</f>
        <v>37971.22</v>
      </c>
      <c r="J19" s="15">
        <f>'[1]Лицевые счета домов свод'!J2153</f>
        <v>-3137.220000000001</v>
      </c>
      <c r="K19" s="15">
        <f>'[1]Лицевые счета домов свод'!K2153</f>
        <v>3137.220000000001</v>
      </c>
      <c r="L19" s="16"/>
    </row>
    <row r="20" spans="1:12" ht="21.75" customHeight="1">
      <c r="A20" s="14"/>
      <c r="B20" s="14"/>
      <c r="C20" s="14"/>
      <c r="D20" s="18" t="s">
        <v>30</v>
      </c>
      <c r="E20" s="15">
        <f>'[1]Лицевые счета домов свод'!E2154</f>
        <v>2135.53</v>
      </c>
      <c r="F20" s="15">
        <f>'[1]Лицевые счета домов свод'!F2154</f>
        <v>-8103.1</v>
      </c>
      <c r="G20" s="15">
        <f>'[1]Лицевые счета домов свод'!G2154</f>
        <v>18510.36</v>
      </c>
      <c r="H20" s="15">
        <f>'[1]Лицевые счета домов свод'!H2154</f>
        <v>19116.53</v>
      </c>
      <c r="I20" s="15">
        <f>'[1]Лицевые счета домов свод'!I2154</f>
        <v>30239.530980000007</v>
      </c>
      <c r="J20" s="15">
        <f>'[1]Лицевые счета домов свод'!J2154</f>
        <v>-19226.10098000001</v>
      </c>
      <c r="K20" s="15">
        <f>'[1]Лицевые счета домов свод'!K2154</f>
        <v>1529.3600000000006</v>
      </c>
      <c r="L20" s="16"/>
    </row>
    <row r="21" spans="1:12" ht="29.25" customHeight="1">
      <c r="A21" s="14"/>
      <c r="B21" s="14"/>
      <c r="C21" s="14"/>
      <c r="D21" s="18" t="s">
        <v>31</v>
      </c>
      <c r="E21" s="15">
        <f>'[1]Лицевые счета домов свод'!E2155</f>
        <v>548.38</v>
      </c>
      <c r="F21" s="15">
        <f>'[1]Лицевые счета домов свод'!F2155</f>
        <v>-23130.16</v>
      </c>
      <c r="G21" s="15">
        <f>'[1]Лицевые счета домов свод'!G2155</f>
        <v>4752.72</v>
      </c>
      <c r="H21" s="15">
        <f>'[1]Лицевые счета домов свод'!H2155</f>
        <v>4908.28</v>
      </c>
      <c r="I21" s="15">
        <f>'[1]Лицевые счета домов свод'!I2155</f>
        <v>25064.04</v>
      </c>
      <c r="J21" s="15">
        <f>'[1]Лицевые счета домов свод'!J2155</f>
        <v>-43285.92</v>
      </c>
      <c r="K21" s="15">
        <f>'[1]Лицевые счета домов свод'!K2155</f>
        <v>392.8200000000006</v>
      </c>
      <c r="L21" s="16"/>
    </row>
    <row r="22" spans="1:12" ht="12.75">
      <c r="A22" s="14"/>
      <c r="B22" s="14"/>
      <c r="C22" s="14"/>
      <c r="D22" s="5" t="s">
        <v>32</v>
      </c>
      <c r="E22" s="5">
        <f>SUM(E13:E21)</f>
        <v>27242.5</v>
      </c>
      <c r="F22" s="5">
        <f>SUM(F13:F21)</f>
        <v>-61236.02</v>
      </c>
      <c r="G22" s="5">
        <f>SUM(G13:G21)</f>
        <v>236132.1</v>
      </c>
      <c r="H22" s="5">
        <f>SUM(H13:H21)</f>
        <v>243864.84999999998</v>
      </c>
      <c r="I22" s="19">
        <f>SUM(I13:I21)</f>
        <v>290672.53098000004</v>
      </c>
      <c r="J22" s="19">
        <f>SUM(J13:J21)</f>
        <v>-108043.70098000002</v>
      </c>
      <c r="K22" s="5">
        <f>SUM(K13:K21)</f>
        <v>19509.750000000015</v>
      </c>
      <c r="L22" s="17"/>
    </row>
    <row r="23" spans="1:12" ht="12.75">
      <c r="A23" s="14"/>
      <c r="B23" s="14"/>
      <c r="C23" s="14"/>
      <c r="D23" s="14" t="s">
        <v>33</v>
      </c>
      <c r="E23" s="15">
        <f>'[1]Лицевые счета домов свод'!E2157</f>
        <v>8347.07</v>
      </c>
      <c r="F23" s="15">
        <f>'[1]Лицевые счета домов свод'!F2157</f>
        <v>-8347.07</v>
      </c>
      <c r="G23" s="15">
        <f>'[1]Лицевые счета домов свод'!G2157</f>
        <v>69550.14000000001</v>
      </c>
      <c r="H23" s="15">
        <f>'[1]Лицевые счета домов свод'!H2157</f>
        <v>73144.74</v>
      </c>
      <c r="I23" s="15">
        <f>'[1]Лицевые счета домов свод'!I2157</f>
        <v>69550.14000000001</v>
      </c>
      <c r="J23" s="15">
        <f>'[1]Лицевые счета домов свод'!J2157</f>
        <v>-4752.470000000008</v>
      </c>
      <c r="K23" s="15">
        <f>'[1]Лицевые счета домов свод'!K2157</f>
        <v>4752.470000000016</v>
      </c>
      <c r="L23" s="16"/>
    </row>
    <row r="24" spans="1:12" ht="12.75">
      <c r="A24" s="14"/>
      <c r="B24" s="14"/>
      <c r="C24" s="14"/>
      <c r="D24" s="14" t="s">
        <v>34</v>
      </c>
      <c r="E24" s="15">
        <f>'[1]Лицевые счета домов свод'!E2158</f>
        <v>78061.05</v>
      </c>
      <c r="F24" s="15">
        <f>'[1]Лицевые счета домов свод'!F2158</f>
        <v>38321.65</v>
      </c>
      <c r="G24" s="15">
        <f>'[1]Лицевые счета домов свод'!G2158</f>
        <v>-116382.7</v>
      </c>
      <c r="H24" s="15">
        <f>'[1]Лицевые счета домов свод'!H2158</f>
        <v>-38321.65</v>
      </c>
      <c r="I24" s="15">
        <f>'[1]Лицевые счета домов свод'!I2158</f>
        <v>0</v>
      </c>
      <c r="J24" s="15">
        <f>'[1]Лицевые счета домов свод'!J2158</f>
        <v>0</v>
      </c>
      <c r="K24" s="15">
        <f>'[1]Лицевые счета домов свод'!K2158</f>
        <v>0</v>
      </c>
      <c r="L24" s="16"/>
    </row>
    <row r="25" spans="1:12" ht="12.75">
      <c r="A25" s="14"/>
      <c r="B25" s="14"/>
      <c r="C25" s="14"/>
      <c r="D25" s="14" t="s">
        <v>35</v>
      </c>
      <c r="E25" s="15">
        <f>'[1]Лицевые счета домов свод'!E2159</f>
        <v>0</v>
      </c>
      <c r="F25" s="15">
        <f>'[1]Лицевые счета домов свод'!F2159</f>
        <v>0</v>
      </c>
      <c r="G25" s="15">
        <f>'[1]Лицевые счета домов свод'!G2159</f>
        <v>0</v>
      </c>
      <c r="H25" s="15">
        <f>'[1]Лицевые счета домов свод'!H2159</f>
        <v>0</v>
      </c>
      <c r="I25" s="15">
        <f>'[1]Лицевые счета домов свод'!I2159</f>
        <v>0</v>
      </c>
      <c r="J25" s="15">
        <f>'[1]Лицевые счета домов свод'!J2159</f>
        <v>0</v>
      </c>
      <c r="K25" s="15">
        <f>'[1]Лицевые счета домов свод'!K2159</f>
        <v>0</v>
      </c>
      <c r="L25" s="16"/>
    </row>
    <row r="26" spans="1:12" ht="12.75">
      <c r="A26" s="14"/>
      <c r="B26" s="14"/>
      <c r="C26" s="14"/>
      <c r="D26" s="14" t="s">
        <v>36</v>
      </c>
      <c r="E26" s="15">
        <f>'[1]Лицевые счета домов свод'!E2160</f>
        <v>0</v>
      </c>
      <c r="F26" s="15">
        <f>'[1]Лицевые счета домов свод'!F2160</f>
        <v>0</v>
      </c>
      <c r="G26" s="15">
        <f>'[1]Лицевые счета домов свод'!G2160</f>
        <v>0</v>
      </c>
      <c r="H26" s="15">
        <f>'[1]Лицевые счета домов свод'!H2160</f>
        <v>0</v>
      </c>
      <c r="I26" s="15">
        <f>'[1]Лицевые счета домов свод'!I2160</f>
        <v>0</v>
      </c>
      <c r="J26" s="15">
        <f>'[1]Лицевые счета домов свод'!J2160</f>
        <v>0</v>
      </c>
      <c r="K26" s="15">
        <f>'[1]Лицевые счета домов свод'!K2160</f>
        <v>0</v>
      </c>
      <c r="L26" s="16"/>
    </row>
    <row r="27" spans="1:12" ht="12.75">
      <c r="A27" s="14"/>
      <c r="B27" s="14"/>
      <c r="C27" s="14"/>
      <c r="D27" s="14" t="s">
        <v>37</v>
      </c>
      <c r="E27" s="15">
        <f>'[1]Лицевые счета домов свод'!E2161</f>
        <v>639.08</v>
      </c>
      <c r="F27" s="15">
        <f>'[1]Лицевые счета домов свод'!F2161</f>
        <v>0</v>
      </c>
      <c r="G27" s="15">
        <f>'[1]Лицевые счета домов свод'!G2161</f>
        <v>5503.769999999999</v>
      </c>
      <c r="H27" s="15">
        <f>'[1]Лицевые счета домов свод'!H2161</f>
        <v>5688.12</v>
      </c>
      <c r="I27" s="15">
        <f>'[1]Лицевые счета домов свод'!I2161</f>
        <v>5688.12</v>
      </c>
      <c r="J27" s="15">
        <f>'[1]Лицевые счета домов свод'!J2161</f>
        <v>0</v>
      </c>
      <c r="K27" s="15">
        <f>'[1]Лицевые счета домов свод'!K2161</f>
        <v>454.72999999999865</v>
      </c>
      <c r="L27" s="16"/>
    </row>
    <row r="28" spans="1:12" ht="12.75">
      <c r="A28" s="14"/>
      <c r="B28" s="14"/>
      <c r="C28" s="14"/>
      <c r="D28" s="14" t="s">
        <v>38</v>
      </c>
      <c r="E28" s="15">
        <f>'[1]Лицевые счета домов свод'!E2162</f>
        <v>10455.41</v>
      </c>
      <c r="F28" s="15">
        <f>'[1]Лицевые счета домов свод'!F2162</f>
        <v>-10455.41</v>
      </c>
      <c r="G28" s="15">
        <f>'[1]Лицевые счета домов свод'!G2162</f>
        <v>95053.23000000001</v>
      </c>
      <c r="H28" s="15">
        <f>'[1]Лицевые счета домов свод'!H2162</f>
        <v>97686.15000000001</v>
      </c>
      <c r="I28" s="15">
        <f>'[1]Лицевые счета домов свод'!I2162</f>
        <v>95053.23000000001</v>
      </c>
      <c r="J28" s="15">
        <f>'[1]Лицевые счета домов свод'!J2162</f>
        <v>-7822.490000000005</v>
      </c>
      <c r="K28" s="15">
        <f>'[1]Лицевые счета домов свод'!K2162</f>
        <v>7822.490000000005</v>
      </c>
      <c r="L28" s="16"/>
    </row>
    <row r="29" spans="1:12" ht="12.75">
      <c r="A29" s="14"/>
      <c r="B29" s="14"/>
      <c r="C29" s="14"/>
      <c r="D29" s="14" t="s">
        <v>39</v>
      </c>
      <c r="E29" s="15">
        <f>'[1]Лицевые счета домов свод'!E2163</f>
        <v>14521.63</v>
      </c>
      <c r="F29" s="15">
        <f>'[1]Лицевые счета домов свод'!F2163</f>
        <v>-14521.63</v>
      </c>
      <c r="G29" s="15">
        <f>'[1]Лицевые счета домов свод'!G2163</f>
        <v>125070.03</v>
      </c>
      <c r="H29" s="15">
        <f>'[1]Лицевые счета домов свод'!H2163</f>
        <v>129258.11000000002</v>
      </c>
      <c r="I29" s="15">
        <f>'[1]Лицевые счета домов свод'!I2163</f>
        <v>125070.03</v>
      </c>
      <c r="J29" s="15">
        <f>'[1]Лицевые счета домов свод'!J2163</f>
        <v>-10333.549999999988</v>
      </c>
      <c r="K29" s="15">
        <f>'[1]Лицевые счета домов свод'!K2163</f>
        <v>10333.549999999988</v>
      </c>
      <c r="L29" s="16"/>
    </row>
    <row r="30" spans="1:12" ht="12.75">
      <c r="A30" s="14"/>
      <c r="B30" s="14"/>
      <c r="C30" s="14"/>
      <c r="D30" s="14" t="s">
        <v>40</v>
      </c>
      <c r="E30" s="15">
        <f>'[1]Лицевые счета домов свод'!E2164</f>
        <v>11791.57</v>
      </c>
      <c r="F30" s="15">
        <f>'[1]Лицевые счета домов свод'!F2164</f>
        <v>-11791.57</v>
      </c>
      <c r="G30" s="15">
        <f>'[1]Лицевые счета домов свод'!G2164</f>
        <v>107060.25000000001</v>
      </c>
      <c r="H30" s="15">
        <f>'[1]Лицевые счета домов свод'!H2164</f>
        <v>110040.34000000001</v>
      </c>
      <c r="I30" s="15">
        <f>'[1]Лицевые счета домов свод'!I2164</f>
        <v>107060.25000000001</v>
      </c>
      <c r="J30" s="15">
        <f>'[1]Лицевые счета домов свод'!J2164</f>
        <v>-8811.479999999996</v>
      </c>
      <c r="K30" s="15">
        <f>'[1]Лицевые счета домов свод'!K2164</f>
        <v>8811.479999999996</v>
      </c>
      <c r="L30" s="16"/>
    </row>
    <row r="31" spans="1:12" ht="12.75">
      <c r="A31" s="14"/>
      <c r="B31" s="14"/>
      <c r="C31" s="14"/>
      <c r="D31" s="14"/>
      <c r="E31" s="15">
        <f>'[1]Лицевые счета домов свод'!E2165</f>
        <v>0</v>
      </c>
      <c r="F31" s="15">
        <f>'[1]Лицевые счета домов свод'!F2165</f>
        <v>0</v>
      </c>
      <c r="G31" s="15">
        <f>'[1]Лицевые счета домов свод'!G2165</f>
        <v>0</v>
      </c>
      <c r="H31" s="15">
        <f>'[1]Лицевые счета домов свод'!H2165</f>
        <v>0</v>
      </c>
      <c r="I31" s="15">
        <f>'[1]Лицевые счета домов свод'!I2165</f>
        <v>0</v>
      </c>
      <c r="J31" s="15">
        <f>'[1]Лицевые счета домов свод'!J2165</f>
        <v>0</v>
      </c>
      <c r="K31" s="15">
        <f>'[1]Лицевые счета домов свод'!K2165</f>
        <v>0</v>
      </c>
      <c r="L31" s="16"/>
    </row>
    <row r="32" spans="1:12" ht="12.75">
      <c r="A32" s="9"/>
      <c r="B32" s="20" t="s">
        <v>41</v>
      </c>
      <c r="C32" s="20"/>
      <c r="D32" s="20"/>
      <c r="E32" s="20">
        <f>SUM(E23:E31)+E22+E12</f>
        <v>176482.77000000002</v>
      </c>
      <c r="F32" s="20">
        <f>SUM(F23:F31)+F22+F12</f>
        <v>-255697.53999999998</v>
      </c>
      <c r="G32" s="20">
        <f>SUM(G23:G31)+G22+G12</f>
        <v>741109.4600000001</v>
      </c>
      <c r="H32" s="20">
        <f>SUM(H23:H31)+H22+H12</f>
        <v>889397.97</v>
      </c>
      <c r="I32" s="21">
        <f>SUM(I23:I31)+I22+I12</f>
        <v>930932.01098</v>
      </c>
      <c r="J32" s="21">
        <f>SUM(J23:J31)+J22+J12</f>
        <v>-297231.58098</v>
      </c>
      <c r="K32" s="21">
        <f>SUM(K23:K31)+K22+K12</f>
        <v>69788.84000000004</v>
      </c>
      <c r="L32" s="9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="80" zoomScaleNormal="80" workbookViewId="0" topLeftCell="A37">
      <selection activeCell="E58" sqref="E58"/>
    </sheetView>
  </sheetViews>
  <sheetFormatPr defaultColWidth="12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2" t="s">
        <v>42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6" t="s">
        <v>46</v>
      </c>
      <c r="C3" s="25" t="s">
        <v>47</v>
      </c>
      <c r="D3" s="25" t="s">
        <v>48</v>
      </c>
      <c r="E3" s="25">
        <v>6096.4</v>
      </c>
    </row>
    <row r="4" spans="1:5" ht="34.5" customHeight="1">
      <c r="A4" s="25">
        <v>2</v>
      </c>
      <c r="B4" s="26" t="s">
        <v>46</v>
      </c>
      <c r="C4" s="27" t="s">
        <v>47</v>
      </c>
      <c r="D4" s="27" t="s">
        <v>49</v>
      </c>
      <c r="E4" s="27">
        <v>11907.62</v>
      </c>
    </row>
    <row r="5" spans="1:5" ht="12.75">
      <c r="A5" s="25">
        <v>3</v>
      </c>
      <c r="B5" s="26" t="s">
        <v>50</v>
      </c>
      <c r="C5" s="27" t="s">
        <v>47</v>
      </c>
      <c r="D5" s="27" t="s">
        <v>49</v>
      </c>
      <c r="E5" s="27">
        <v>11061.39</v>
      </c>
    </row>
    <row r="6" spans="1:5" ht="12.75">
      <c r="A6" s="25">
        <v>4</v>
      </c>
      <c r="B6" s="25"/>
      <c r="C6" s="25"/>
      <c r="D6" s="25"/>
      <c r="E6" s="25"/>
    </row>
    <row r="7" spans="1:5" ht="12.75">
      <c r="A7" s="28"/>
      <c r="B7" s="28" t="s">
        <v>51</v>
      </c>
      <c r="C7" s="28"/>
      <c r="D7" s="28"/>
      <c r="E7" s="28">
        <f>E4+E5+E3+E6</f>
        <v>29065.410000000003</v>
      </c>
    </row>
    <row r="8" spans="1:5" ht="12.75">
      <c r="A8" s="22" t="s">
        <v>52</v>
      </c>
      <c r="B8" s="22"/>
      <c r="C8" s="22"/>
      <c r="D8" s="22"/>
      <c r="E8" s="22"/>
    </row>
    <row r="9" spans="1:5" ht="12.75">
      <c r="A9" s="23" t="s">
        <v>1</v>
      </c>
      <c r="B9" s="24" t="s">
        <v>43</v>
      </c>
      <c r="C9" s="24" t="s">
        <v>2</v>
      </c>
      <c r="D9" s="24" t="s">
        <v>44</v>
      </c>
      <c r="E9" s="24" t="s">
        <v>45</v>
      </c>
    </row>
    <row r="10" spans="1:5" ht="12.75">
      <c r="A10" s="25">
        <v>1</v>
      </c>
      <c r="B10" s="26" t="s">
        <v>53</v>
      </c>
      <c r="C10" s="25" t="s">
        <v>47</v>
      </c>
      <c r="D10" s="25"/>
      <c r="E10" s="25">
        <v>6263.04</v>
      </c>
    </row>
    <row r="11" spans="1:5" ht="12.75">
      <c r="A11" s="25">
        <v>2</v>
      </c>
      <c r="B11" s="27" t="s">
        <v>54</v>
      </c>
      <c r="C11" s="27" t="s">
        <v>47</v>
      </c>
      <c r="D11" s="27" t="s">
        <v>55</v>
      </c>
      <c r="E11" s="27">
        <v>59121.83</v>
      </c>
    </row>
    <row r="12" spans="1:5" ht="12.75">
      <c r="A12" s="25">
        <v>3</v>
      </c>
      <c r="B12" s="25"/>
      <c r="C12" s="25"/>
      <c r="D12" s="25"/>
      <c r="E12" s="25"/>
    </row>
    <row r="13" spans="1:5" ht="12.75">
      <c r="A13" s="28"/>
      <c r="B13" s="28" t="s">
        <v>51</v>
      </c>
      <c r="C13" s="28"/>
      <c r="D13" s="28"/>
      <c r="E13" s="28">
        <f>E11+E10+E12</f>
        <v>65384.87</v>
      </c>
    </row>
    <row r="14" spans="1:5" ht="12.75">
      <c r="A14" s="22" t="s">
        <v>56</v>
      </c>
      <c r="B14" s="22"/>
      <c r="C14" s="22"/>
      <c r="D14" s="22"/>
      <c r="E14" s="22"/>
    </row>
    <row r="15" spans="1:5" ht="12.75">
      <c r="A15" s="23" t="s">
        <v>1</v>
      </c>
      <c r="B15" s="24" t="s">
        <v>43</v>
      </c>
      <c r="C15" s="24" t="s">
        <v>2</v>
      </c>
      <c r="D15" s="24" t="s">
        <v>44</v>
      </c>
      <c r="E15" s="24" t="s">
        <v>45</v>
      </c>
    </row>
    <row r="16" spans="1:5" ht="12.75">
      <c r="A16" s="25">
        <v>1</v>
      </c>
      <c r="B16" s="26" t="s">
        <v>57</v>
      </c>
      <c r="C16" s="25" t="s">
        <v>47</v>
      </c>
      <c r="D16" s="25" t="s">
        <v>58</v>
      </c>
      <c r="E16" s="25">
        <v>10171.25</v>
      </c>
    </row>
    <row r="17" spans="1:5" ht="12.75">
      <c r="A17" s="25">
        <v>2</v>
      </c>
      <c r="B17" s="27" t="s">
        <v>59</v>
      </c>
      <c r="C17" s="27" t="s">
        <v>47</v>
      </c>
      <c r="D17" s="27" t="s">
        <v>60</v>
      </c>
      <c r="E17" s="27">
        <v>25625.52</v>
      </c>
    </row>
    <row r="18" spans="1:5" ht="12.75">
      <c r="A18" s="25">
        <v>3</v>
      </c>
      <c r="B18" s="27"/>
      <c r="C18" s="27"/>
      <c r="D18" s="27"/>
      <c r="E18" s="27"/>
    </row>
    <row r="19" spans="1:5" ht="12.75">
      <c r="A19" s="25">
        <v>4</v>
      </c>
      <c r="B19" s="27"/>
      <c r="C19" s="27"/>
      <c r="D19" s="27"/>
      <c r="E19" s="27"/>
    </row>
    <row r="20" spans="1:5" ht="12.75">
      <c r="A20" s="25">
        <v>5</v>
      </c>
      <c r="B20" s="25"/>
      <c r="C20" s="25"/>
      <c r="D20" s="25"/>
      <c r="E20" s="25"/>
    </row>
    <row r="21" spans="1:5" ht="12.75">
      <c r="A21" s="28"/>
      <c r="B21" s="28" t="s">
        <v>51</v>
      </c>
      <c r="C21" s="28"/>
      <c r="D21" s="28"/>
      <c r="E21" s="28">
        <f>E17+E18+E19+E16+E20</f>
        <v>35796.770000000004</v>
      </c>
    </row>
    <row r="22" spans="1:5" ht="12.75">
      <c r="A22" s="22" t="s">
        <v>61</v>
      </c>
      <c r="B22" s="22"/>
      <c r="C22" s="22"/>
      <c r="D22" s="22"/>
      <c r="E22" s="22"/>
    </row>
    <row r="23" spans="1:5" ht="12.75">
      <c r="A23" s="23" t="s">
        <v>1</v>
      </c>
      <c r="B23" s="24" t="s">
        <v>43</v>
      </c>
      <c r="C23" s="24" t="s">
        <v>2</v>
      </c>
      <c r="D23" s="24" t="s">
        <v>44</v>
      </c>
      <c r="E23" s="24" t="s">
        <v>45</v>
      </c>
    </row>
    <row r="24" spans="1:5" ht="33" customHeight="1">
      <c r="A24" s="29">
        <v>1</v>
      </c>
      <c r="B24" s="26" t="s">
        <v>62</v>
      </c>
      <c r="C24" s="27" t="s">
        <v>47</v>
      </c>
      <c r="D24" s="25" t="s">
        <v>63</v>
      </c>
      <c r="E24" s="29">
        <v>6488.34</v>
      </c>
    </row>
    <row r="25" spans="1:5" ht="12.75">
      <c r="A25" s="29">
        <v>2</v>
      </c>
      <c r="B25" s="27"/>
      <c r="C25" s="27"/>
      <c r="D25" s="27"/>
      <c r="E25" s="27"/>
    </row>
    <row r="26" spans="1:5" ht="12.75">
      <c r="A26" s="29">
        <v>3</v>
      </c>
      <c r="B26" s="27"/>
      <c r="C26" s="27"/>
      <c r="D26" s="27"/>
      <c r="E26" s="27"/>
    </row>
    <row r="27" spans="1:5" ht="12.75">
      <c r="A27" s="29">
        <v>4</v>
      </c>
      <c r="B27" s="27"/>
      <c r="C27" s="27"/>
      <c r="D27" s="27"/>
      <c r="E27" s="27"/>
    </row>
    <row r="28" spans="1:5" ht="12.75">
      <c r="A28" s="29">
        <v>5</v>
      </c>
      <c r="B28" s="29"/>
      <c r="C28" s="29"/>
      <c r="D28" s="29"/>
      <c r="E28" s="29"/>
    </row>
    <row r="29" spans="1:5" ht="12.75">
      <c r="A29" s="28"/>
      <c r="B29" s="28" t="s">
        <v>51</v>
      </c>
      <c r="C29" s="28"/>
      <c r="D29" s="28"/>
      <c r="E29" s="28">
        <f>E24+E25+E26+E27+E28</f>
        <v>6488.34</v>
      </c>
    </row>
    <row r="31" spans="1:5" ht="12.75">
      <c r="A31" s="22" t="s">
        <v>64</v>
      </c>
      <c r="B31" s="22"/>
      <c r="C31" s="22"/>
      <c r="D31" s="22"/>
      <c r="E31" s="22"/>
    </row>
    <row r="32" spans="1:5" ht="12.75">
      <c r="A32" s="23" t="s">
        <v>1</v>
      </c>
      <c r="B32" s="24" t="s">
        <v>43</v>
      </c>
      <c r="C32" s="24" t="s">
        <v>2</v>
      </c>
      <c r="D32" s="24" t="s">
        <v>44</v>
      </c>
      <c r="E32" s="24" t="s">
        <v>45</v>
      </c>
    </row>
    <row r="33" spans="1:5" ht="12.75">
      <c r="A33" s="25">
        <v>1</v>
      </c>
      <c r="B33" s="25" t="s">
        <v>65</v>
      </c>
      <c r="C33" s="27" t="s">
        <v>47</v>
      </c>
      <c r="D33" s="25" t="s">
        <v>66</v>
      </c>
      <c r="E33" s="25">
        <v>33570.22</v>
      </c>
    </row>
    <row r="34" spans="1:5" ht="12.75">
      <c r="A34" s="25">
        <v>2</v>
      </c>
      <c r="B34" s="27"/>
      <c r="C34" s="27"/>
      <c r="D34" s="27"/>
      <c r="E34" s="27"/>
    </row>
    <row r="35" spans="1:5" ht="12.75">
      <c r="A35" s="28"/>
      <c r="B35" s="28" t="s">
        <v>51</v>
      </c>
      <c r="C35" s="28"/>
      <c r="D35" s="28"/>
      <c r="E35" s="28">
        <f>E33+E34</f>
        <v>33570.22</v>
      </c>
    </row>
    <row r="37" spans="1:5" ht="12.75">
      <c r="A37" s="22" t="s">
        <v>67</v>
      </c>
      <c r="B37" s="22"/>
      <c r="C37" s="22"/>
      <c r="D37" s="22"/>
      <c r="E37" s="22"/>
    </row>
    <row r="38" spans="1:5" ht="12.75">
      <c r="A38" s="23" t="s">
        <v>1</v>
      </c>
      <c r="B38" s="24" t="s">
        <v>43</v>
      </c>
      <c r="C38" s="24" t="s">
        <v>2</v>
      </c>
      <c r="D38" s="24" t="s">
        <v>44</v>
      </c>
      <c r="E38" s="24" t="s">
        <v>45</v>
      </c>
    </row>
    <row r="39" spans="1:5" ht="28.5" customHeight="1">
      <c r="A39" s="25">
        <v>1</v>
      </c>
      <c r="B39" s="26" t="s">
        <v>68</v>
      </c>
      <c r="C39" s="27" t="s">
        <v>47</v>
      </c>
      <c r="D39" s="25" t="s">
        <v>69</v>
      </c>
      <c r="E39" s="25">
        <v>4481.12</v>
      </c>
    </row>
    <row r="40" spans="1:5" ht="12.75">
      <c r="A40" s="25">
        <v>2</v>
      </c>
      <c r="B40" s="27" t="s">
        <v>65</v>
      </c>
      <c r="C40" s="27" t="s">
        <v>47</v>
      </c>
      <c r="D40" s="27" t="s">
        <v>70</v>
      </c>
      <c r="E40" s="27">
        <v>10536.5</v>
      </c>
    </row>
    <row r="41" spans="1:5" ht="12.75">
      <c r="A41" s="25">
        <v>3</v>
      </c>
      <c r="B41" s="27"/>
      <c r="C41" s="27"/>
      <c r="D41" s="27"/>
      <c r="E41" s="27"/>
    </row>
    <row r="42" spans="1:5" ht="12.75">
      <c r="A42" s="28"/>
      <c r="B42" s="28" t="s">
        <v>51</v>
      </c>
      <c r="C42" s="28"/>
      <c r="D42" s="28"/>
      <c r="E42" s="28">
        <f>E39+E40+E41</f>
        <v>15017.619999999999</v>
      </c>
    </row>
    <row r="44" spans="1:5" ht="12.75">
      <c r="A44" s="22" t="s">
        <v>71</v>
      </c>
      <c r="B44" s="22"/>
      <c r="C44" s="22"/>
      <c r="D44" s="22"/>
      <c r="E44" s="22"/>
    </row>
    <row r="45" spans="1:5" ht="12.75">
      <c r="A45" s="23" t="s">
        <v>1</v>
      </c>
      <c r="B45" s="24" t="s">
        <v>43</v>
      </c>
      <c r="C45" s="24" t="s">
        <v>2</v>
      </c>
      <c r="D45" s="24" t="s">
        <v>44</v>
      </c>
      <c r="E45" s="24" t="s">
        <v>45</v>
      </c>
    </row>
    <row r="46" spans="1:5" ht="12.75">
      <c r="A46" s="25">
        <v>1</v>
      </c>
      <c r="B46" s="25" t="s">
        <v>65</v>
      </c>
      <c r="C46" s="27" t="s">
        <v>47</v>
      </c>
      <c r="D46" s="25" t="s">
        <v>69</v>
      </c>
      <c r="E46" s="25">
        <v>7638.7</v>
      </c>
    </row>
    <row r="47" spans="1:5" ht="12.75">
      <c r="A47" s="25">
        <v>2</v>
      </c>
      <c r="B47" s="27"/>
      <c r="C47" s="27"/>
      <c r="D47" s="27"/>
      <c r="E47" s="27"/>
    </row>
    <row r="48" spans="1:5" ht="12.75">
      <c r="A48" s="25">
        <v>3</v>
      </c>
      <c r="B48" s="27"/>
      <c r="C48" s="27"/>
      <c r="D48" s="27"/>
      <c r="E48" s="27"/>
    </row>
    <row r="49" spans="1:5" ht="12.75">
      <c r="A49" s="28"/>
      <c r="B49" s="28" t="s">
        <v>51</v>
      </c>
      <c r="C49" s="28"/>
      <c r="D49" s="28"/>
      <c r="E49" s="28">
        <f>E46+E47+E48</f>
        <v>7638.7</v>
      </c>
    </row>
    <row r="51" spans="1:5" ht="12.75">
      <c r="A51" s="22" t="s">
        <v>72</v>
      </c>
      <c r="B51" s="22"/>
      <c r="C51" s="22"/>
      <c r="D51" s="22"/>
      <c r="E51" s="22"/>
    </row>
    <row r="52" spans="1:5" ht="12.75">
      <c r="A52" s="23" t="s">
        <v>1</v>
      </c>
      <c r="B52" s="24" t="s">
        <v>43</v>
      </c>
      <c r="C52" s="24" t="s">
        <v>2</v>
      </c>
      <c r="D52" s="24" t="s">
        <v>44</v>
      </c>
      <c r="E52" s="24" t="s">
        <v>45</v>
      </c>
    </row>
    <row r="53" spans="1:5" ht="12.75">
      <c r="A53" s="25">
        <v>1</v>
      </c>
      <c r="B53" s="26" t="s">
        <v>73</v>
      </c>
      <c r="C53" s="27" t="s">
        <v>47</v>
      </c>
      <c r="D53" s="25"/>
      <c r="E53" s="25">
        <v>3912.92</v>
      </c>
    </row>
    <row r="54" spans="1:5" ht="12.75">
      <c r="A54" s="25">
        <v>2</v>
      </c>
      <c r="B54" s="27" t="s">
        <v>65</v>
      </c>
      <c r="C54" s="27" t="s">
        <v>47</v>
      </c>
      <c r="D54" s="27" t="s">
        <v>74</v>
      </c>
      <c r="E54" s="27">
        <v>20393.11</v>
      </c>
    </row>
    <row r="55" spans="1:5" ht="12.75">
      <c r="A55" s="25">
        <v>3</v>
      </c>
      <c r="B55" s="27"/>
      <c r="C55" s="27"/>
      <c r="D55" s="27"/>
      <c r="E55" s="27"/>
    </row>
    <row r="56" spans="1:5" ht="12.75">
      <c r="A56" s="28"/>
      <c r="B56" s="28" t="s">
        <v>51</v>
      </c>
      <c r="C56" s="28"/>
      <c r="D56" s="28"/>
      <c r="E56" s="28">
        <f>E53+E54+E55</f>
        <v>24306.03</v>
      </c>
    </row>
    <row r="58" spans="1:5" ht="12.75">
      <c r="A58" s="30"/>
      <c r="B58" s="30" t="s">
        <v>75</v>
      </c>
      <c r="C58" s="30"/>
      <c r="D58" s="30"/>
      <c r="E58" s="30">
        <f>E7+E13+E21+E29+E35+E42+E49+E56</f>
        <v>217267.96000000002</v>
      </c>
    </row>
  </sheetData>
  <sheetProtection selectLockedCells="1" selectUnlockedCells="1"/>
  <mergeCells count="8">
    <mergeCell ref="A1:E1"/>
    <mergeCell ref="A8:E8"/>
    <mergeCell ref="A14:E14"/>
    <mergeCell ref="A22:E22"/>
    <mergeCell ref="A31:E31"/>
    <mergeCell ref="A37:E37"/>
    <mergeCell ref="A44:E44"/>
    <mergeCell ref="A51:E5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="80" zoomScaleNormal="80" workbookViewId="0" topLeftCell="A76">
      <selection activeCell="B18" sqref="B18"/>
    </sheetView>
  </sheetViews>
  <sheetFormatPr defaultColWidth="12.57421875" defaultRowHeight="12.75"/>
  <cols>
    <col min="1" max="1" width="8.7109375" style="0" customWidth="1"/>
    <col min="2" max="2" width="36.00390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22" t="s">
        <v>42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6" t="s">
        <v>76</v>
      </c>
      <c r="C3" s="25" t="s">
        <v>47</v>
      </c>
      <c r="D3" s="25"/>
      <c r="E3" s="25">
        <v>206.08</v>
      </c>
    </row>
    <row r="4" spans="1:5" ht="12.75">
      <c r="A4" s="25">
        <v>2</v>
      </c>
      <c r="B4" s="27" t="s">
        <v>77</v>
      </c>
      <c r="C4" s="27" t="s">
        <v>47</v>
      </c>
      <c r="D4" s="31" t="s">
        <v>78</v>
      </c>
      <c r="E4" s="31">
        <v>3237.34</v>
      </c>
    </row>
    <row r="5" spans="1:5" ht="12.75">
      <c r="A5" s="25">
        <v>3</v>
      </c>
      <c r="C5" s="27"/>
      <c r="D5" s="27"/>
      <c r="E5" s="31"/>
    </row>
    <row r="6" spans="1:5" ht="12.75">
      <c r="A6" s="28"/>
      <c r="B6" s="28" t="s">
        <v>51</v>
      </c>
      <c r="C6" s="28"/>
      <c r="D6" s="28"/>
      <c r="E6" s="28">
        <f>E4+E5+E3</f>
        <v>3443.42</v>
      </c>
    </row>
    <row r="7" spans="1:5" ht="12.75">
      <c r="A7" s="16"/>
      <c r="B7" s="16"/>
      <c r="C7" s="16"/>
      <c r="D7" s="16"/>
      <c r="E7" s="16"/>
    </row>
    <row r="8" spans="1:5" ht="12.75">
      <c r="A8" s="22" t="s">
        <v>52</v>
      </c>
      <c r="B8" s="22"/>
      <c r="C8" s="22"/>
      <c r="D8" s="22"/>
      <c r="E8" s="22"/>
    </row>
    <row r="9" spans="1:5" ht="12.75">
      <c r="A9" s="23" t="s">
        <v>1</v>
      </c>
      <c r="B9" s="24" t="s">
        <v>43</v>
      </c>
      <c r="C9" s="24" t="s">
        <v>2</v>
      </c>
      <c r="D9" s="24" t="s">
        <v>44</v>
      </c>
      <c r="E9" s="24" t="s">
        <v>45</v>
      </c>
    </row>
    <row r="10" spans="1:5" ht="12.75">
      <c r="A10" s="25">
        <v>1</v>
      </c>
      <c r="B10" s="26" t="s">
        <v>76</v>
      </c>
      <c r="C10" s="25" t="s">
        <v>47</v>
      </c>
      <c r="D10" s="25"/>
      <c r="E10" s="25">
        <v>206.08</v>
      </c>
    </row>
    <row r="11" spans="1:5" ht="12.75">
      <c r="A11" s="25">
        <v>2</v>
      </c>
      <c r="B11" s="27"/>
      <c r="C11" s="27"/>
      <c r="D11" s="31"/>
      <c r="E11" s="31"/>
    </row>
    <row r="12" spans="1:5" ht="12.75">
      <c r="A12" s="25">
        <v>3</v>
      </c>
      <c r="B12" s="27"/>
      <c r="C12" s="27"/>
      <c r="D12" s="31"/>
      <c r="E12" s="31"/>
    </row>
    <row r="13" spans="1:5" ht="12.75">
      <c r="A13" s="28"/>
      <c r="B13" s="28" t="s">
        <v>51</v>
      </c>
      <c r="C13" s="28"/>
      <c r="D13" s="28"/>
      <c r="E13" s="28">
        <f>E11+E12+E10</f>
        <v>206.08</v>
      </c>
    </row>
    <row r="14" spans="1:5" ht="12.75">
      <c r="A14" s="16"/>
      <c r="B14" s="16"/>
      <c r="C14" s="16"/>
      <c r="D14" s="16"/>
      <c r="E14" s="16"/>
    </row>
    <row r="15" spans="1:5" ht="12.75">
      <c r="A15" s="22" t="s">
        <v>56</v>
      </c>
      <c r="B15" s="22"/>
      <c r="C15" s="22"/>
      <c r="D15" s="22"/>
      <c r="E15" s="22"/>
    </row>
    <row r="16" spans="1:5" ht="12.75">
      <c r="A16" s="23" t="s">
        <v>1</v>
      </c>
      <c r="B16" s="24" t="s">
        <v>43</v>
      </c>
      <c r="C16" s="24" t="s">
        <v>2</v>
      </c>
      <c r="D16" s="24" t="s">
        <v>44</v>
      </c>
      <c r="E16" s="24" t="s">
        <v>45</v>
      </c>
    </row>
    <row r="17" spans="1:5" ht="12.75">
      <c r="A17" s="25">
        <v>1</v>
      </c>
      <c r="B17" s="26" t="s">
        <v>76</v>
      </c>
      <c r="C17" s="25" t="s">
        <v>47</v>
      </c>
      <c r="D17" s="25"/>
      <c r="E17" s="25">
        <v>206.08</v>
      </c>
    </row>
    <row r="18" spans="1:5" ht="12.75">
      <c r="A18" s="25">
        <v>2</v>
      </c>
      <c r="B18" s="27" t="s">
        <v>79</v>
      </c>
      <c r="C18" s="27" t="s">
        <v>47</v>
      </c>
      <c r="D18" s="31"/>
      <c r="E18" s="31">
        <v>10639.58</v>
      </c>
    </row>
    <row r="19" spans="1:5" ht="12.75">
      <c r="A19" s="25">
        <v>3</v>
      </c>
      <c r="B19" s="27" t="s">
        <v>80</v>
      </c>
      <c r="C19" s="27" t="s">
        <v>47</v>
      </c>
      <c r="D19" s="31"/>
      <c r="E19" s="31">
        <v>5101.91</v>
      </c>
    </row>
    <row r="20" spans="1:5" ht="12.75">
      <c r="A20" s="25">
        <v>4</v>
      </c>
      <c r="B20" s="27" t="s">
        <v>81</v>
      </c>
      <c r="C20" s="27" t="s">
        <v>47</v>
      </c>
      <c r="D20" s="31"/>
      <c r="E20" s="31">
        <v>3746.84</v>
      </c>
    </row>
    <row r="21" spans="1:5" ht="12.75">
      <c r="A21" s="25">
        <v>5</v>
      </c>
      <c r="B21" s="27" t="s">
        <v>82</v>
      </c>
      <c r="C21" s="27" t="s">
        <v>47</v>
      </c>
      <c r="D21" s="31"/>
      <c r="E21" s="31">
        <v>2606.39</v>
      </c>
    </row>
    <row r="22" spans="1:5" ht="12.75">
      <c r="A22" s="28"/>
      <c r="B22" s="28" t="s">
        <v>51</v>
      </c>
      <c r="C22" s="28"/>
      <c r="D22" s="28"/>
      <c r="E22" s="28">
        <f>E17+E18+E19+E20+E21</f>
        <v>22300.8</v>
      </c>
    </row>
    <row r="23" spans="1:5" ht="12.75">
      <c r="A23" s="16"/>
      <c r="B23" s="16"/>
      <c r="C23" s="16"/>
      <c r="D23" s="16"/>
      <c r="E23" s="16"/>
    </row>
    <row r="24" spans="1:5" ht="12.75">
      <c r="A24" s="22" t="s">
        <v>61</v>
      </c>
      <c r="B24" s="22"/>
      <c r="C24" s="22"/>
      <c r="D24" s="22"/>
      <c r="E24" s="22"/>
    </row>
    <row r="25" spans="1:5" ht="12.75">
      <c r="A25" s="23" t="s">
        <v>1</v>
      </c>
      <c r="B25" s="24" t="s">
        <v>43</v>
      </c>
      <c r="C25" s="24" t="s">
        <v>2</v>
      </c>
      <c r="D25" s="24" t="s">
        <v>44</v>
      </c>
      <c r="E25" s="24" t="s">
        <v>45</v>
      </c>
    </row>
    <row r="26" spans="1:5" ht="33" customHeight="1">
      <c r="A26" s="25">
        <v>1</v>
      </c>
      <c r="B26" s="26" t="s">
        <v>76</v>
      </c>
      <c r="C26" s="25" t="s">
        <v>47</v>
      </c>
      <c r="D26" s="25"/>
      <c r="E26" s="25">
        <v>206.08</v>
      </c>
    </row>
    <row r="27" spans="1:5" ht="12.75">
      <c r="A27" s="25">
        <v>2</v>
      </c>
      <c r="B27" s="27" t="s">
        <v>83</v>
      </c>
      <c r="C27" s="27" t="s">
        <v>47</v>
      </c>
      <c r="D27" s="31"/>
      <c r="E27" s="31">
        <v>489.42</v>
      </c>
    </row>
    <row r="28" spans="1:5" ht="12.75">
      <c r="A28" s="25">
        <v>3</v>
      </c>
      <c r="B28" s="27" t="s">
        <v>84</v>
      </c>
      <c r="C28" s="27" t="s">
        <v>47</v>
      </c>
      <c r="D28" s="31"/>
      <c r="E28" s="31">
        <v>1460</v>
      </c>
    </row>
    <row r="29" spans="1:5" ht="12.75">
      <c r="A29" s="25">
        <v>4</v>
      </c>
      <c r="B29" s="27"/>
      <c r="C29" s="27"/>
      <c r="D29" s="31"/>
      <c r="E29" s="31"/>
    </row>
    <row r="30" spans="1:5" ht="12.75">
      <c r="A30" s="25">
        <v>5</v>
      </c>
      <c r="B30" s="27"/>
      <c r="C30" s="27"/>
      <c r="D30" s="27"/>
      <c r="E30" s="31"/>
    </row>
    <row r="31" spans="1:5" ht="12.75">
      <c r="A31" s="28"/>
      <c r="B31" s="28" t="s">
        <v>51</v>
      </c>
      <c r="C31" s="28"/>
      <c r="D31" s="28"/>
      <c r="E31" s="28">
        <f>E26+E27+E28+E29+E30</f>
        <v>2155.5</v>
      </c>
    </row>
    <row r="32" spans="1:5" ht="12.75">
      <c r="A32" s="22" t="s">
        <v>85</v>
      </c>
      <c r="B32" s="22"/>
      <c r="C32" s="22"/>
      <c r="D32" s="22"/>
      <c r="E32" s="22"/>
    </row>
    <row r="33" spans="1:5" ht="12.75">
      <c r="A33" s="23" t="s">
        <v>1</v>
      </c>
      <c r="B33" s="24" t="s">
        <v>43</v>
      </c>
      <c r="C33" s="24" t="s">
        <v>2</v>
      </c>
      <c r="D33" s="24" t="s">
        <v>44</v>
      </c>
      <c r="E33" s="24" t="s">
        <v>45</v>
      </c>
    </row>
    <row r="34" spans="1:5" ht="12.75">
      <c r="A34" s="29">
        <v>1</v>
      </c>
      <c r="B34" s="26" t="s">
        <v>76</v>
      </c>
      <c r="C34" s="25" t="s">
        <v>47</v>
      </c>
      <c r="D34" s="25"/>
      <c r="E34" s="25">
        <v>206.08</v>
      </c>
    </row>
    <row r="35" spans="1:5" ht="12.75">
      <c r="A35" s="29">
        <v>2</v>
      </c>
      <c r="B35" s="27" t="s">
        <v>86</v>
      </c>
      <c r="C35" s="27" t="s">
        <v>47</v>
      </c>
      <c r="D35" s="31"/>
      <c r="E35" s="31">
        <v>4868.64</v>
      </c>
    </row>
    <row r="36" spans="1:5" ht="12.75">
      <c r="A36" s="29">
        <v>3</v>
      </c>
      <c r="B36" s="27" t="s">
        <v>87</v>
      </c>
      <c r="C36" s="27" t="s">
        <v>47</v>
      </c>
      <c r="D36" s="31"/>
      <c r="E36" s="31">
        <v>46622.91</v>
      </c>
    </row>
    <row r="37" spans="1:5" ht="12.75">
      <c r="A37" s="29">
        <v>4</v>
      </c>
      <c r="B37" s="27"/>
      <c r="C37" s="27"/>
      <c r="D37" s="31"/>
      <c r="E37" s="31"/>
    </row>
    <row r="38" spans="1:5" ht="12.75">
      <c r="A38" s="29">
        <v>5</v>
      </c>
      <c r="B38" s="27"/>
      <c r="C38" s="27"/>
      <c r="D38" s="31"/>
      <c r="E38" s="31"/>
    </row>
    <row r="39" spans="1:5" ht="12.75">
      <c r="A39" s="28"/>
      <c r="B39" s="28" t="s">
        <v>51</v>
      </c>
      <c r="C39" s="28"/>
      <c r="D39" s="28"/>
      <c r="E39" s="28">
        <f>E35+E38+E36+E37+E34</f>
        <v>51697.630000000005</v>
      </c>
    </row>
    <row r="40" spans="1:5" ht="12.75">
      <c r="A40" s="22" t="s">
        <v>88</v>
      </c>
      <c r="B40" s="22"/>
      <c r="C40" s="22"/>
      <c r="D40" s="22"/>
      <c r="E40" s="22"/>
    </row>
    <row r="41" spans="1:5" ht="12.75">
      <c r="A41" s="23" t="s">
        <v>1</v>
      </c>
      <c r="B41" s="24" t="s">
        <v>43</v>
      </c>
      <c r="C41" s="24" t="s">
        <v>2</v>
      </c>
      <c r="D41" s="24" t="s">
        <v>44</v>
      </c>
      <c r="E41" s="24" t="s">
        <v>45</v>
      </c>
    </row>
    <row r="42" spans="1:5" ht="32.25" customHeight="1">
      <c r="A42" s="25">
        <v>1</v>
      </c>
      <c r="B42" s="26" t="s">
        <v>76</v>
      </c>
      <c r="C42" s="25" t="s">
        <v>47</v>
      </c>
      <c r="D42" s="25"/>
      <c r="E42" s="25">
        <v>206.08</v>
      </c>
    </row>
    <row r="43" spans="1:5" ht="12.75">
      <c r="A43" s="25">
        <v>2</v>
      </c>
      <c r="B43" s="27"/>
      <c r="C43" s="27"/>
      <c r="D43" s="27"/>
      <c r="E43" s="31"/>
    </row>
    <row r="44" spans="1:5" ht="12.75">
      <c r="A44" s="25">
        <v>3</v>
      </c>
      <c r="B44" s="27"/>
      <c r="C44" s="27"/>
      <c r="D44" s="31"/>
      <c r="E44" s="31"/>
    </row>
    <row r="45" spans="1:5" ht="12.75">
      <c r="A45" s="28"/>
      <c r="B45" s="28" t="s">
        <v>51</v>
      </c>
      <c r="C45" s="28"/>
      <c r="D45" s="28"/>
      <c r="E45" s="28">
        <f>E42+E43+E44</f>
        <v>206.08</v>
      </c>
    </row>
    <row r="47" spans="1:5" ht="12.75">
      <c r="A47" s="22" t="s">
        <v>89</v>
      </c>
      <c r="B47" s="22"/>
      <c r="C47" s="22"/>
      <c r="D47" s="22"/>
      <c r="E47" s="22"/>
    </row>
    <row r="48" spans="1:5" ht="12.75">
      <c r="A48" s="23" t="s">
        <v>1</v>
      </c>
      <c r="B48" s="24" t="s">
        <v>43</v>
      </c>
      <c r="C48" s="24" t="s">
        <v>2</v>
      </c>
      <c r="D48" s="24" t="s">
        <v>44</v>
      </c>
      <c r="E48" s="24" t="s">
        <v>45</v>
      </c>
    </row>
    <row r="49" spans="1:5" ht="12.75">
      <c r="A49" s="25">
        <v>1</v>
      </c>
      <c r="B49" s="26" t="s">
        <v>76</v>
      </c>
      <c r="C49" s="25" t="s">
        <v>47</v>
      </c>
      <c r="D49" s="25"/>
      <c r="E49" s="25">
        <v>206.08</v>
      </c>
    </row>
    <row r="50" spans="1:5" ht="12.75">
      <c r="A50" s="25">
        <v>2</v>
      </c>
      <c r="B50" s="27" t="s">
        <v>86</v>
      </c>
      <c r="C50" s="27" t="s">
        <v>47</v>
      </c>
      <c r="D50" s="31"/>
      <c r="E50" s="31">
        <v>4868.64</v>
      </c>
    </row>
    <row r="51" spans="1:5" ht="12.75">
      <c r="A51" s="28"/>
      <c r="B51" s="28" t="s">
        <v>51</v>
      </c>
      <c r="C51" s="28"/>
      <c r="D51" s="28"/>
      <c r="E51" s="28">
        <f>E49+E50</f>
        <v>5074.72</v>
      </c>
    </row>
    <row r="53" spans="1:5" ht="12.75">
      <c r="A53" s="22" t="s">
        <v>90</v>
      </c>
      <c r="B53" s="22"/>
      <c r="C53" s="22"/>
      <c r="D53" s="22"/>
      <c r="E53" s="22"/>
    </row>
    <row r="54" spans="1:5" ht="12.75">
      <c r="A54" s="23" t="s">
        <v>1</v>
      </c>
      <c r="B54" s="24" t="s">
        <v>43</v>
      </c>
      <c r="C54" s="24" t="s">
        <v>2</v>
      </c>
      <c r="D54" s="24" t="s">
        <v>44</v>
      </c>
      <c r="E54" s="24" t="s">
        <v>45</v>
      </c>
    </row>
    <row r="55" spans="1:5" ht="33" customHeight="1">
      <c r="A55" s="25">
        <v>1</v>
      </c>
      <c r="B55" s="26" t="s">
        <v>76</v>
      </c>
      <c r="C55" s="25" t="s">
        <v>47</v>
      </c>
      <c r="D55" s="25"/>
      <c r="E55" s="25">
        <v>206.08</v>
      </c>
    </row>
    <row r="56" spans="1:5" ht="12.75">
      <c r="A56" s="25">
        <v>2</v>
      </c>
      <c r="B56" s="27" t="s">
        <v>91</v>
      </c>
      <c r="C56" s="27" t="s">
        <v>47</v>
      </c>
      <c r="D56" s="31"/>
      <c r="E56" s="31">
        <v>7804.26</v>
      </c>
    </row>
    <row r="57" spans="1:5" ht="12.75">
      <c r="A57" s="25">
        <v>3</v>
      </c>
      <c r="B57" s="27" t="s">
        <v>92</v>
      </c>
      <c r="C57" s="27" t="s">
        <v>47</v>
      </c>
      <c r="D57" s="31"/>
      <c r="E57" s="31">
        <v>3088.58</v>
      </c>
    </row>
    <row r="58" spans="1:5" ht="12.75">
      <c r="A58" s="28"/>
      <c r="B58" s="28" t="s">
        <v>51</v>
      </c>
      <c r="C58" s="28"/>
      <c r="D58" s="28"/>
      <c r="E58" s="28">
        <f>E55+E56+E57</f>
        <v>11098.92</v>
      </c>
    </row>
    <row r="60" spans="1:5" ht="12.75">
      <c r="A60" s="22" t="s">
        <v>64</v>
      </c>
      <c r="B60" s="22"/>
      <c r="C60" s="22"/>
      <c r="D60" s="22"/>
      <c r="E60" s="22"/>
    </row>
    <row r="61" spans="1:5" ht="12.75">
      <c r="A61" s="23" t="s">
        <v>1</v>
      </c>
      <c r="B61" s="24" t="s">
        <v>43</v>
      </c>
      <c r="C61" s="24" t="s">
        <v>2</v>
      </c>
      <c r="D61" s="24" t="s">
        <v>44</v>
      </c>
      <c r="E61" s="24" t="s">
        <v>45</v>
      </c>
    </row>
    <row r="62" spans="1:5" ht="33" customHeight="1">
      <c r="A62" s="25">
        <v>1</v>
      </c>
      <c r="B62" s="26" t="s">
        <v>76</v>
      </c>
      <c r="C62" s="25" t="s">
        <v>47</v>
      </c>
      <c r="D62" s="25"/>
      <c r="E62" s="25">
        <v>206.08</v>
      </c>
    </row>
    <row r="63" spans="1:5" ht="12.75">
      <c r="A63" s="25">
        <v>2</v>
      </c>
      <c r="B63" s="27" t="s">
        <v>93</v>
      </c>
      <c r="C63" s="27" t="s">
        <v>47</v>
      </c>
      <c r="D63" s="31"/>
      <c r="E63" s="31">
        <v>7265.7</v>
      </c>
    </row>
    <row r="64" spans="1:5" ht="12.75">
      <c r="A64" s="25">
        <v>3</v>
      </c>
      <c r="B64" s="27" t="s">
        <v>94</v>
      </c>
      <c r="C64" s="27" t="s">
        <v>47</v>
      </c>
      <c r="D64" s="31"/>
      <c r="E64" s="31">
        <v>13930.64</v>
      </c>
    </row>
    <row r="65" spans="1:5" ht="12.75">
      <c r="A65" s="28"/>
      <c r="B65" s="28" t="s">
        <v>51</v>
      </c>
      <c r="C65" s="28"/>
      <c r="D65" s="28"/>
      <c r="E65" s="28">
        <f>E62+E63+E64</f>
        <v>21402.42</v>
      </c>
    </row>
    <row r="67" spans="1:5" ht="12.75">
      <c r="A67" s="22" t="s">
        <v>67</v>
      </c>
      <c r="B67" s="22"/>
      <c r="C67" s="22"/>
      <c r="D67" s="22"/>
      <c r="E67" s="22"/>
    </row>
    <row r="68" spans="1:5" ht="12.75">
      <c r="A68" s="23" t="s">
        <v>1</v>
      </c>
      <c r="B68" s="24" t="s">
        <v>43</v>
      </c>
      <c r="C68" s="24" t="s">
        <v>2</v>
      </c>
      <c r="D68" s="24" t="s">
        <v>44</v>
      </c>
      <c r="E68" s="24" t="s">
        <v>45</v>
      </c>
    </row>
    <row r="69" spans="1:5" ht="35.25" customHeight="1">
      <c r="A69" s="25">
        <v>1</v>
      </c>
      <c r="B69" s="26" t="s">
        <v>76</v>
      </c>
      <c r="C69" s="25" t="s">
        <v>47</v>
      </c>
      <c r="D69" s="25"/>
      <c r="E69" s="25">
        <v>206.08</v>
      </c>
    </row>
    <row r="70" spans="1:5" ht="12.75">
      <c r="A70" s="25">
        <v>2</v>
      </c>
      <c r="B70" s="27" t="s">
        <v>95</v>
      </c>
      <c r="C70" s="27" t="s">
        <v>47</v>
      </c>
      <c r="D70" s="31"/>
      <c r="E70" s="31">
        <v>11818.07</v>
      </c>
    </row>
    <row r="71" spans="1:5" ht="12.75">
      <c r="A71" s="28"/>
      <c r="B71" s="28" t="s">
        <v>51</v>
      </c>
      <c r="C71" s="28"/>
      <c r="D71" s="28"/>
      <c r="E71" s="28">
        <f>E69+E70</f>
        <v>12024.15</v>
      </c>
    </row>
    <row r="73" spans="1:5" ht="12.75">
      <c r="A73" s="22" t="s">
        <v>71</v>
      </c>
      <c r="B73" s="22"/>
      <c r="C73" s="22"/>
      <c r="D73" s="22"/>
      <c r="E73" s="22"/>
    </row>
    <row r="74" spans="1:5" ht="12.75">
      <c r="A74" s="23" t="s">
        <v>1</v>
      </c>
      <c r="B74" s="24" t="s">
        <v>43</v>
      </c>
      <c r="C74" s="24" t="s">
        <v>2</v>
      </c>
      <c r="D74" s="24" t="s">
        <v>44</v>
      </c>
      <c r="E74" s="24" t="s">
        <v>45</v>
      </c>
    </row>
    <row r="75" spans="1:5" ht="12.75">
      <c r="A75" s="25">
        <v>1</v>
      </c>
      <c r="B75" s="26" t="s">
        <v>76</v>
      </c>
      <c r="C75" s="25" t="s">
        <v>47</v>
      </c>
      <c r="D75" s="25"/>
      <c r="E75" s="25">
        <v>206.08</v>
      </c>
    </row>
    <row r="76" spans="1:5" ht="56.25" customHeight="1">
      <c r="A76" s="25">
        <v>2</v>
      </c>
      <c r="B76" s="27" t="s">
        <v>96</v>
      </c>
      <c r="C76" s="27" t="s">
        <v>47</v>
      </c>
      <c r="D76" s="31"/>
      <c r="E76" s="31">
        <v>7705</v>
      </c>
    </row>
    <row r="77" spans="1:5" ht="56.25" customHeight="1">
      <c r="A77" s="25">
        <v>3</v>
      </c>
      <c r="B77" s="27" t="s">
        <v>97</v>
      </c>
      <c r="C77" s="27" t="s">
        <v>47</v>
      </c>
      <c r="D77" s="32" t="s">
        <v>98</v>
      </c>
      <c r="E77" s="31">
        <v>5470.88</v>
      </c>
    </row>
    <row r="78" spans="1:5" ht="12.75">
      <c r="A78" s="25">
        <v>4</v>
      </c>
      <c r="B78" s="27" t="s">
        <v>65</v>
      </c>
      <c r="C78" s="27" t="s">
        <v>47</v>
      </c>
      <c r="D78" s="31" t="s">
        <v>99</v>
      </c>
      <c r="E78" s="31">
        <v>4222.06</v>
      </c>
    </row>
    <row r="79" spans="1:5" ht="12.75">
      <c r="A79" s="28"/>
      <c r="B79" s="28" t="s">
        <v>51</v>
      </c>
      <c r="C79" s="28"/>
      <c r="D79" s="28"/>
      <c r="E79" s="28">
        <f>E75+E76+E77+E78</f>
        <v>17604.02</v>
      </c>
    </row>
    <row r="81" spans="1:5" ht="12.75">
      <c r="A81" s="22" t="s">
        <v>72</v>
      </c>
      <c r="B81" s="22"/>
      <c r="C81" s="22"/>
      <c r="D81" s="22"/>
      <c r="E81" s="22"/>
    </row>
    <row r="82" spans="1:5" ht="12.75">
      <c r="A82" s="23" t="s">
        <v>1</v>
      </c>
      <c r="B82" s="24" t="s">
        <v>43</v>
      </c>
      <c r="C82" s="24" t="s">
        <v>2</v>
      </c>
      <c r="D82" s="24" t="s">
        <v>44</v>
      </c>
      <c r="E82" s="24" t="s">
        <v>45</v>
      </c>
    </row>
    <row r="83" spans="1:5" ht="12.75">
      <c r="A83" s="25">
        <v>1</v>
      </c>
      <c r="B83" s="26" t="s">
        <v>76</v>
      </c>
      <c r="C83" s="25" t="s">
        <v>47</v>
      </c>
      <c r="D83" s="25"/>
      <c r="E83" s="25">
        <v>206.08</v>
      </c>
    </row>
    <row r="84" spans="1:5" ht="12.75">
      <c r="A84" s="25">
        <v>2</v>
      </c>
      <c r="B84" s="27"/>
      <c r="C84" s="27"/>
      <c r="D84" s="31"/>
      <c r="E84" s="31"/>
    </row>
    <row r="85" spans="1:5" ht="12.75">
      <c r="A85" s="28"/>
      <c r="B85" s="28" t="s">
        <v>51</v>
      </c>
      <c r="C85" s="28"/>
      <c r="D85" s="28"/>
      <c r="E85" s="28">
        <f>E83+E84</f>
        <v>206.08</v>
      </c>
    </row>
    <row r="87" spans="1:5" ht="12.75">
      <c r="A87" s="30"/>
      <c r="B87" s="30" t="s">
        <v>75</v>
      </c>
      <c r="C87" s="30"/>
      <c r="D87" s="30"/>
      <c r="E87" s="30">
        <f>E6+E13+E22+E31+E39+E45+E51+E58+E65+E71+E79+E85</f>
        <v>147419.81999999998</v>
      </c>
    </row>
  </sheetData>
  <sheetProtection selectLockedCells="1" selectUnlockedCells="1"/>
  <mergeCells count="12">
    <mergeCell ref="A1:E1"/>
    <mergeCell ref="A8:E8"/>
    <mergeCell ref="A15:E15"/>
    <mergeCell ref="A24:E24"/>
    <mergeCell ref="A32:E32"/>
    <mergeCell ref="A40:E40"/>
    <mergeCell ref="A47:E47"/>
    <mergeCell ref="A53:E53"/>
    <mergeCell ref="A60:E60"/>
    <mergeCell ref="A67:E67"/>
    <mergeCell ref="A73:E73"/>
    <mergeCell ref="A81:E8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2015-12-10T07:05:30Z</cp:lastPrinted>
  <dcterms:modified xsi:type="dcterms:W3CDTF">2016-03-09T10:59:29Z</dcterms:modified>
  <cp:category/>
  <cp:version/>
  <cp:contentType/>
  <cp:contentStatus/>
  <cp:revision>162</cp:revision>
</cp:coreProperties>
</file>