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<sst xmlns="http://schemas.openxmlformats.org/spreadsheetml/2006/main" count="241" uniqueCount="96">
  <si>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</si>
  <si>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</si>
  <si>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</si>
  <si>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</si>
  <si>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</si>
  <si>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</si>
  <si>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</si>
  <si>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</si>
  <si>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</si>
  <si>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</si>
  <si>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</si>
  <si>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</si>
  <si>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</si>
  <si>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</si>
  <si>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Л.Чайкиной</t>
  </si>
  <si>
    <t>55\1</t>
  </si>
  <si>
    <t>01.04.2013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</si>
  <si>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</si>
  <si>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</si>
  <si>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</si>
  <si>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</si>
  <si>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</si>
  <si>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</si>
  <si>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</si>
  <si>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</si>
  <si>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</si>
  <si>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</si>
  <si>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</si>
  <si>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</si>
  <si>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</si>
  <si>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</si>
  <si>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</si>
  <si>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</si>
  <si>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</si>
  <si>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</si>
  <si>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</si>
  <si>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</si>
  <si>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</si>
  <si>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</si>
  <si>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</si>
  <si>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</si>
  <si>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</si>
  <si>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</si>
  <si>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</si>
  <si>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</si>
  <si>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</si>
  <si>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</si>
  <si>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ЦО ф 25,20 мм</t>
  </si>
  <si>
    <t>Л. Чайкиной 55/1</t>
  </si>
  <si>
    <t>кв. 23,26,29,32,36,39,42,45,48 (зал)</t>
  </si>
  <si>
    <t>ИТОГО</t>
  </si>
  <si>
    <t>Февраль 2015 г.</t>
  </si>
  <si>
    <t>Смена трубопровода ЦО ф 25,20 мм (2 стояка)</t>
  </si>
  <si>
    <t>кв. 36,39,42,45,48</t>
  </si>
  <si>
    <t>Май 2015 г.</t>
  </si>
  <si>
    <t>Ремонт коллективной антенны</t>
  </si>
  <si>
    <t>Подъезд №1</t>
  </si>
  <si>
    <t>Август 2015 г.</t>
  </si>
  <si>
    <t>Ремонт мягкой кровли</t>
  </si>
  <si>
    <t>кв. 17,33,34</t>
  </si>
  <si>
    <t>Сентябрь 2015 г.</t>
  </si>
  <si>
    <t>Ремонт цоколя с окраской</t>
  </si>
  <si>
    <t>Ремонт ступеней</t>
  </si>
  <si>
    <t>вход в подъезды № 1,4</t>
  </si>
  <si>
    <t>Декабрь 2015 г.</t>
  </si>
  <si>
    <t>Освещение адресных табличек</t>
  </si>
  <si>
    <t>Изготовление и установка решеток на продухи</t>
  </si>
  <si>
    <t>подвал</t>
  </si>
  <si>
    <t>ВСЕГО</t>
  </si>
  <si>
    <t>Т/о УУТЭ ЦО</t>
  </si>
  <si>
    <t>Очистка подвального помещения от мусора</t>
  </si>
  <si>
    <t>Устранение непрогрева системы ЦО, проверка на прогрев отопительных приборов</t>
  </si>
  <si>
    <t>кв. 4,16</t>
  </si>
  <si>
    <t>Март 2015 г.</t>
  </si>
  <si>
    <t>Смена трубопровода ЦО ф 25 мм</t>
  </si>
  <si>
    <t>кв. 38</t>
  </si>
  <si>
    <t>Апрель 2015 г.</t>
  </si>
  <si>
    <t>Закрытие отопительного периода: слив воды из системы</t>
  </si>
  <si>
    <t>Июнь 2015 г.</t>
  </si>
  <si>
    <t>Т/о общедомовых приборов учета электроэнергии</t>
  </si>
  <si>
    <t>Опрессовка внутренней системы ЦО</t>
  </si>
  <si>
    <t>Благоустройство дворовой территории и малых архитектурных форм</t>
  </si>
  <si>
    <t>Периодический осмотр вентканалов и дымоходов</t>
  </si>
  <si>
    <t>кв. 34,15,24,35,38,42,5,70,68,66,49,44</t>
  </si>
  <si>
    <t>Июль 2015 г.</t>
  </si>
  <si>
    <t>Установка информационных табличек</t>
  </si>
  <si>
    <t>Обрезка и удаление ветвей деревьев с вывозом</t>
  </si>
  <si>
    <t>Слив воды из системы ЦО</t>
  </si>
  <si>
    <t>Октябрь 2015 г.</t>
  </si>
  <si>
    <t>Подготовка к запуску системы ЦО: промывка системы</t>
  </si>
  <si>
    <t>Ноябрь 2015 г.</t>
  </si>
  <si>
    <t>Установка навесных замков (силами жителей)</t>
  </si>
  <si>
    <t>Ликвидация воздушных пробок в стояках</t>
  </si>
  <si>
    <t>кв. 52,56,60,64,68,54,58,62,66,70,51,55,59,63,67</t>
  </si>
  <si>
    <t>Устранение непрогрева системы ЦО, обходы и осмотры подвала</t>
  </si>
  <si>
    <t>кв. 2,6,14,18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</si>
</sst>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wrapText="1"/>
    </xf>
    <xf numFmtId="164" fontId="11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1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591">
          <cell r="E1591">
            <v>14532.66</v>
          </cell>
          <cell r="F1591">
            <v>-25010.44</v>
          </cell>
          <cell r="G1591">
            <v>141182.4</v>
          </cell>
          <cell r="H1591">
            <v>142308.09</v>
          </cell>
          <cell r="I1591">
            <v>182627.34999999998</v>
          </cell>
          <cell r="J1591">
            <v>-65329.69999999998</v>
          </cell>
          <cell r="K1591">
            <v>13406.970000000001</v>
          </cell>
        </row>
        <row r="1592"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E1593">
            <v>0</v>
          </cell>
          <cell r="F1593">
            <v>800</v>
          </cell>
          <cell r="G1593">
            <v>0</v>
          </cell>
          <cell r="H1593">
            <v>0</v>
          </cell>
          <cell r="I1593">
            <v>0</v>
          </cell>
          <cell r="J1593">
            <v>800</v>
          </cell>
          <cell r="K1593">
            <v>0</v>
          </cell>
        </row>
        <row r="1594"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8">
          <cell r="E1598">
            <v>3907.55</v>
          </cell>
          <cell r="F1598">
            <v>-93835.64</v>
          </cell>
          <cell r="G1598">
            <v>33168.18000000001</v>
          </cell>
          <cell r="H1598">
            <v>33432.63999999999</v>
          </cell>
          <cell r="I1598">
            <v>92183.54999999999</v>
          </cell>
          <cell r="J1598">
            <v>-152586.55</v>
          </cell>
          <cell r="K1598">
            <v>3643.0900000000183</v>
          </cell>
        </row>
        <row r="1599">
          <cell r="E1599">
            <v>5696.5</v>
          </cell>
          <cell r="F1599">
            <v>-5696.5</v>
          </cell>
          <cell r="G1599">
            <v>43963.619999999995</v>
          </cell>
          <cell r="H1599">
            <v>44314.17</v>
          </cell>
          <cell r="I1599">
            <v>43963.619999999995</v>
          </cell>
          <cell r="J1599">
            <v>-5345.949999999997</v>
          </cell>
          <cell r="K1599">
            <v>5345.949999999997</v>
          </cell>
        </row>
        <row r="1600">
          <cell r="E1600">
            <v>389.65</v>
          </cell>
          <cell r="F1600">
            <v>-51770.03</v>
          </cell>
          <cell r="G1600">
            <v>16839.699999999997</v>
          </cell>
          <cell r="H1600">
            <v>16973.960000000003</v>
          </cell>
          <cell r="I1600">
            <v>2807</v>
          </cell>
          <cell r="J1600">
            <v>-37603.06999999999</v>
          </cell>
          <cell r="K1600">
            <v>255.38999999999578</v>
          </cell>
        </row>
        <row r="1601">
          <cell r="E1601">
            <v>0</v>
          </cell>
          <cell r="F1601">
            <v>0</v>
          </cell>
          <cell r="G1601">
            <v>14433.97</v>
          </cell>
          <cell r="H1601">
            <v>14549.100000000002</v>
          </cell>
          <cell r="I1601">
            <v>16245.159999999998</v>
          </cell>
          <cell r="J1601">
            <v>-1696.0599999999959</v>
          </cell>
          <cell r="K1601">
            <v>-115.13000000000284</v>
          </cell>
        </row>
        <row r="1602">
          <cell r="E1602">
            <v>358.5</v>
          </cell>
          <cell r="F1602">
            <v>-6360.72</v>
          </cell>
          <cell r="G1602">
            <v>2766.52</v>
          </cell>
          <cell r="H1602">
            <v>2788.5800000000004</v>
          </cell>
          <cell r="I1602">
            <v>0</v>
          </cell>
          <cell r="J1602">
            <v>-3572.14</v>
          </cell>
          <cell r="K1602">
            <v>336.4399999999996</v>
          </cell>
        </row>
        <row r="1603">
          <cell r="E1603">
            <v>11.65</v>
          </cell>
          <cell r="F1603">
            <v>187.01</v>
          </cell>
          <cell r="G1603">
            <v>90.22999999999998</v>
          </cell>
          <cell r="H1603">
            <v>90.92</v>
          </cell>
          <cell r="I1603">
            <v>0</v>
          </cell>
          <cell r="J1603">
            <v>277.93</v>
          </cell>
          <cell r="K1603">
            <v>10.95999999999998</v>
          </cell>
        </row>
        <row r="1604">
          <cell r="E1604" t="str">
            <v> </v>
          </cell>
          <cell r="F1604">
            <v>-2563.64</v>
          </cell>
          <cell r="G1604">
            <v>19786.570000000007</v>
          </cell>
          <cell r="H1604">
            <v>19944.379999999997</v>
          </cell>
          <cell r="I1604">
            <v>19786.570000000007</v>
          </cell>
          <cell r="J1604">
            <v>-2405.830000000009</v>
          </cell>
          <cell r="K1604">
            <v>2405.830000000009</v>
          </cell>
        </row>
        <row r="1605">
          <cell r="E1605">
            <v>2415.56</v>
          </cell>
          <cell r="F1605">
            <v>-43602.19</v>
          </cell>
          <cell r="G1605">
            <v>18643.91</v>
          </cell>
          <cell r="H1605">
            <v>18792.59</v>
          </cell>
          <cell r="I1605">
            <v>42137.93604000001</v>
          </cell>
          <cell r="J1605">
            <v>-66947.53604</v>
          </cell>
          <cell r="K1605">
            <v>2266.880000000001</v>
          </cell>
        </row>
        <row r="1606">
          <cell r="E1606">
            <v>319.57</v>
          </cell>
          <cell r="F1606">
            <v>1111.87</v>
          </cell>
          <cell r="G1606">
            <v>2465.8</v>
          </cell>
          <cell r="H1606">
            <v>2485.4799999999996</v>
          </cell>
          <cell r="I1606">
            <v>14926.08</v>
          </cell>
          <cell r="J1606">
            <v>-11328.73</v>
          </cell>
          <cell r="K1606">
            <v>299.8900000000008</v>
          </cell>
        </row>
        <row r="1608">
          <cell r="E1608">
            <v>7792.26</v>
          </cell>
          <cell r="F1608">
            <v>-7793.46</v>
          </cell>
          <cell r="G1608">
            <v>75700.8</v>
          </cell>
          <cell r="H1608">
            <v>76304.37999999999</v>
          </cell>
          <cell r="I1608">
            <v>75700.8</v>
          </cell>
          <cell r="J1608">
            <v>-7189.880000000019</v>
          </cell>
          <cell r="K1608">
            <v>7188.680000000008</v>
          </cell>
        </row>
        <row r="1609">
          <cell r="E1609">
            <v>1094.67</v>
          </cell>
          <cell r="F1609">
            <v>-446.27</v>
          </cell>
          <cell r="G1609">
            <v>10140.48</v>
          </cell>
          <cell r="H1609">
            <v>10288.3</v>
          </cell>
          <cell r="I1609">
            <v>10140.48</v>
          </cell>
          <cell r="J1609">
            <v>-298.4500000000007</v>
          </cell>
          <cell r="K1609">
            <v>946.8500000000004</v>
          </cell>
        </row>
        <row r="1610">
          <cell r="E1610">
            <v>122146.49</v>
          </cell>
          <cell r="F1610">
            <v>-122146.49</v>
          </cell>
          <cell r="G1610">
            <v>572220.55</v>
          </cell>
          <cell r="H1610">
            <v>585816.24</v>
          </cell>
          <cell r="I1610">
            <v>572220.55</v>
          </cell>
          <cell r="J1610">
            <v>-108550.80000000005</v>
          </cell>
          <cell r="K1610">
            <v>108550.80000000005</v>
          </cell>
        </row>
        <row r="1611">
          <cell r="E1611">
            <v>1995.83</v>
          </cell>
          <cell r="F1611">
            <v>0</v>
          </cell>
          <cell r="G1611">
            <v>30659.279999999995</v>
          </cell>
          <cell r="H1611">
            <v>30476.040000000005</v>
          </cell>
          <cell r="I1611">
            <v>30476.040000000005</v>
          </cell>
          <cell r="J1611">
            <v>0</v>
          </cell>
          <cell r="K1611">
            <v>2179.069999999989</v>
          </cell>
        </row>
        <row r="1612">
          <cell r="E1612">
            <v>7143.41</v>
          </cell>
          <cell r="F1612">
            <v>-7143.41</v>
          </cell>
          <cell r="G1612">
            <v>71915.87999999999</v>
          </cell>
          <cell r="H1612">
            <v>72235.78</v>
          </cell>
          <cell r="I1612">
            <v>71915.87999999999</v>
          </cell>
          <cell r="J1612">
            <v>-6823.509999999995</v>
          </cell>
          <cell r="K1612">
            <v>6823.509999999995</v>
          </cell>
        </row>
        <row r="1613">
          <cell r="E1613">
            <v>9740.39</v>
          </cell>
          <cell r="F1613">
            <v>-9740.39</v>
          </cell>
          <cell r="G1613">
            <v>94626.12</v>
          </cell>
          <cell r="H1613">
            <v>95380.60999999999</v>
          </cell>
          <cell r="I1613">
            <v>94626.12</v>
          </cell>
          <cell r="J1613">
            <v>-8985.900000000009</v>
          </cell>
          <cell r="K1613">
            <v>8985.900000000009</v>
          </cell>
        </row>
        <row r="1614">
          <cell r="E1614">
            <v>6857.31</v>
          </cell>
          <cell r="F1614">
            <v>-6857.31</v>
          </cell>
          <cell r="G1614">
            <v>66617.16</v>
          </cell>
          <cell r="H1614">
            <v>67148.31</v>
          </cell>
          <cell r="I1614">
            <v>66617.16</v>
          </cell>
          <cell r="J1614">
            <v>-6326.1600000000035</v>
          </cell>
          <cell r="K1614">
            <v>6326.1600000000035</v>
          </cell>
        </row>
        <row r="1615">
          <cell r="E1615">
            <v>2620.6</v>
          </cell>
          <cell r="F1615">
            <v>-2620.6</v>
          </cell>
          <cell r="G1615">
            <v>4450.24</v>
          </cell>
          <cell r="H1615">
            <v>6021.490000000001</v>
          </cell>
          <cell r="I1615">
            <v>150.22</v>
          </cell>
          <cell r="J1615">
            <v>3250.670000000001</v>
          </cell>
          <cell r="K1615">
            <v>1049.3499999999995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30" sqref="I30"/>
    </sheetView>
  </sheetViews>
  <sheetFormatPr defaultColWidth="12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34.57421875" style="0" customWidth="1"/>
    <col min="5" max="5" width="18.8515625" style="0" customWidth="1"/>
    <col min="6" max="6" width="17.28125" style="0" customWidth="1"/>
    <col min="7" max="7" width="18.421875" style="0" customWidth="1"/>
    <col min="8" max="8" width="14.00390625" style="0" customWidth="1"/>
    <col min="9" max="9" width="21.00390625" style="0" customWidth="1"/>
    <col min="10" max="10" width="16.00390625" style="0" customWidth="1"/>
    <col min="11" max="11" width="17.140625" style="0" customWidth="1"/>
    <col min="12" max="12" width="17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6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43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>
      <c r="A6" s="13">
        <v>3</v>
      </c>
      <c r="B6" s="14"/>
      <c r="C6" s="14"/>
      <c r="D6" s="14" t="s">
        <v>17</v>
      </c>
      <c r="E6" s="15">
        <f>'[1]Лицевые счета домов свод'!E1591</f>
        <v>14532.66</v>
      </c>
      <c r="F6" s="15">
        <f>'[1]Лицевые счета домов свод'!F1591</f>
        <v>-25010.44</v>
      </c>
      <c r="G6" s="15">
        <f>'[1]Лицевые счета домов свод'!G1591</f>
        <v>141182.4</v>
      </c>
      <c r="H6" s="15">
        <f>'[1]Лицевые счета домов свод'!H1591</f>
        <v>142308.09</v>
      </c>
      <c r="I6" s="15">
        <f>'[1]Лицевые счета домов свод'!I1591</f>
        <v>182627.34999999998</v>
      </c>
      <c r="J6" s="15">
        <f>'[1]Лицевые счета домов свод'!J1591</f>
        <v>-65329.69999999998</v>
      </c>
      <c r="K6" s="15">
        <f>'[1]Лицевые счета домов свод'!K1591</f>
        <v>13406.970000000001</v>
      </c>
      <c r="L6" s="16"/>
    </row>
    <row r="7" spans="1:12" ht="12.75">
      <c r="A7" s="14"/>
      <c r="B7" s="14"/>
      <c r="C7" s="14"/>
      <c r="D7" s="14" t="s">
        <v>18</v>
      </c>
      <c r="E7" s="15">
        <f>'[1]Лицевые счета домов свод'!E1592</f>
        <v>0</v>
      </c>
      <c r="F7" s="15">
        <f>'[1]Лицевые счета домов свод'!F1592</f>
        <v>0</v>
      </c>
      <c r="G7" s="15">
        <f>'[1]Лицевые счета домов свод'!G1592</f>
        <v>0</v>
      </c>
      <c r="H7" s="15">
        <f>'[1]Лицевые счета домов свод'!H1592</f>
        <v>0</v>
      </c>
      <c r="I7" s="15">
        <f>'[1]Лицевые счета домов свод'!I1592</f>
        <v>0</v>
      </c>
      <c r="J7" s="15">
        <f>'[1]Лицевые счета домов свод'!J1592</f>
        <v>0</v>
      </c>
      <c r="K7" s="15">
        <f>'[1]Лицевые счета домов свод'!K1592</f>
        <v>0</v>
      </c>
      <c r="L7" s="16"/>
    </row>
    <row r="8" spans="1:12" ht="12.75">
      <c r="A8" s="14"/>
      <c r="B8" s="14"/>
      <c r="C8" s="14"/>
      <c r="D8" s="14" t="s">
        <v>19</v>
      </c>
      <c r="E8" s="15">
        <f>'[1]Лицевые счета домов свод'!E1593</f>
        <v>0</v>
      </c>
      <c r="F8" s="15">
        <f>'[1]Лицевые счета домов свод'!F1593</f>
        <v>800</v>
      </c>
      <c r="G8" s="15">
        <f>'[1]Лицевые счета домов свод'!G1593</f>
        <v>0</v>
      </c>
      <c r="H8" s="15">
        <f>'[1]Лицевые счета домов свод'!H1593</f>
        <v>0</v>
      </c>
      <c r="I8" s="15">
        <f>'[1]Лицевые счета домов свод'!I1593</f>
        <v>0</v>
      </c>
      <c r="J8" s="15">
        <f>'[1]Лицевые счета домов свод'!J1593</f>
        <v>800</v>
      </c>
      <c r="K8" s="15">
        <f>'[1]Лицевые счета домов свод'!K1593</f>
        <v>0</v>
      </c>
      <c r="L8" s="16"/>
    </row>
    <row r="9" spans="1:12" ht="12.75">
      <c r="A9" s="14"/>
      <c r="B9" s="14"/>
      <c r="C9" s="14"/>
      <c r="D9" s="14" t="s">
        <v>20</v>
      </c>
      <c r="E9" s="15">
        <f>'[1]Лицевые счета домов свод'!E1594</f>
        <v>0</v>
      </c>
      <c r="F9" s="15">
        <f>'[1]Лицевые счета домов свод'!F1594</f>
        <v>0</v>
      </c>
      <c r="G9" s="15">
        <f>'[1]Лицевые счета домов свод'!G1594</f>
        <v>0</v>
      </c>
      <c r="H9" s="15">
        <f>'[1]Лицевые счета домов свод'!H1594</f>
        <v>0</v>
      </c>
      <c r="I9" s="15">
        <f>'[1]Лицевые счета домов свод'!I1594</f>
        <v>0</v>
      </c>
      <c r="J9" s="15">
        <f>'[1]Лицевые счета домов свод'!J1594</f>
        <v>0</v>
      </c>
      <c r="K9" s="15">
        <f>'[1]Лицевые счета домов свод'!K1594</f>
        <v>0</v>
      </c>
      <c r="L9" s="16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свод'!E1595</f>
        <v>0</v>
      </c>
      <c r="F10" s="15">
        <f>'[1]Лицевые счета домов свод'!F1595</f>
        <v>0</v>
      </c>
      <c r="G10" s="15">
        <f>'[1]Лицевые счета домов свод'!G1595</f>
        <v>0</v>
      </c>
      <c r="H10" s="15">
        <f>'[1]Лицевые счета домов свод'!H1595</f>
        <v>0</v>
      </c>
      <c r="I10" s="15">
        <f>'[1]Лицевые счета домов свод'!I1595</f>
        <v>0</v>
      </c>
      <c r="J10" s="15">
        <f>'[1]Лицевые счета домов свод'!J1595</f>
        <v>0</v>
      </c>
      <c r="K10" s="15">
        <f>'[1]Лицевые счета домов свод'!K1595</f>
        <v>0</v>
      </c>
      <c r="L10" s="16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свод'!E1596</f>
        <v>0</v>
      </c>
      <c r="F11" s="15">
        <f>'[1]Лицевые счета домов свод'!F1596</f>
        <v>0</v>
      </c>
      <c r="G11" s="15">
        <f>'[1]Лицевые счета домов свод'!G1596</f>
        <v>0</v>
      </c>
      <c r="H11" s="15">
        <f>'[1]Лицевые счета домов свод'!H1596</f>
        <v>0</v>
      </c>
      <c r="I11" s="15">
        <f>'[1]Лицевые счета домов свод'!I1596</f>
        <v>0</v>
      </c>
      <c r="J11" s="15">
        <f>'[1]Лицевые счета домов свод'!J1596</f>
        <v>0</v>
      </c>
      <c r="K11" s="15">
        <f>'[1]Лицевые счета домов свод'!K1596</f>
        <v>0</v>
      </c>
      <c r="L11" s="16"/>
    </row>
    <row r="12" spans="1:12" ht="12.75">
      <c r="A12" s="14"/>
      <c r="B12" s="14"/>
      <c r="C12" s="14"/>
      <c r="D12" s="5" t="s">
        <v>23</v>
      </c>
      <c r="E12" s="5">
        <f>SUM(E6:E11)</f>
        <v>14532.66</v>
      </c>
      <c r="F12" s="5">
        <f>SUM(F6:F11)</f>
        <v>-24210.44</v>
      </c>
      <c r="G12" s="5">
        <f>SUM(G6:G11)</f>
        <v>141182.4</v>
      </c>
      <c r="H12" s="5">
        <f>SUM(H6:H11)</f>
        <v>142308.09</v>
      </c>
      <c r="I12" s="5">
        <f>SUM(I6:I11)</f>
        <v>182627.34999999998</v>
      </c>
      <c r="J12" s="5">
        <f>SUM(J6:J11)</f>
        <v>-64529.69999999998</v>
      </c>
      <c r="K12" s="5">
        <f>SUM(K6:K11)</f>
        <v>13406.970000000001</v>
      </c>
      <c r="L12" s="17"/>
    </row>
    <row r="13" spans="1:12" ht="14.25" customHeight="1">
      <c r="A13" s="14"/>
      <c r="B13" s="14"/>
      <c r="C13" s="14"/>
      <c r="D13" s="18" t="s">
        <v>24</v>
      </c>
      <c r="E13" s="15">
        <f>'[1]Лицевые счета домов свод'!E1598</f>
        <v>3907.55</v>
      </c>
      <c r="F13" s="15">
        <f>'[1]Лицевые счета домов свод'!F1598</f>
        <v>-93835.64</v>
      </c>
      <c r="G13" s="15">
        <f>'[1]Лицевые счета домов свод'!G1598</f>
        <v>33168.18000000001</v>
      </c>
      <c r="H13" s="15">
        <f>'[1]Лицевые счета домов свод'!H1598</f>
        <v>33432.63999999999</v>
      </c>
      <c r="I13" s="15">
        <f>'[1]Лицевые счета домов свод'!I1598</f>
        <v>92183.54999999999</v>
      </c>
      <c r="J13" s="15">
        <f>'[1]Лицевые счета домов свод'!J1598</f>
        <v>-152586.55</v>
      </c>
      <c r="K13" s="15">
        <f>'[1]Лицевые счета домов свод'!K1598</f>
        <v>3643.0900000000183</v>
      </c>
      <c r="L13" s="16"/>
    </row>
    <row r="14" spans="1:12" ht="34.5" customHeight="1">
      <c r="A14" s="14"/>
      <c r="B14" s="14"/>
      <c r="C14" s="14"/>
      <c r="D14" s="18" t="s">
        <v>25</v>
      </c>
      <c r="E14" s="15">
        <f>'[1]Лицевые счета домов свод'!E1599</f>
        <v>5696.5</v>
      </c>
      <c r="F14" s="15">
        <f>'[1]Лицевые счета домов свод'!F1599</f>
        <v>-5696.5</v>
      </c>
      <c r="G14" s="15">
        <f>'[1]Лицевые счета домов свод'!G1599</f>
        <v>43963.619999999995</v>
      </c>
      <c r="H14" s="15">
        <f>'[1]Лицевые счета домов свод'!H1599</f>
        <v>44314.17</v>
      </c>
      <c r="I14" s="15">
        <f>'[1]Лицевые счета домов свод'!I1599</f>
        <v>43963.619999999995</v>
      </c>
      <c r="J14" s="15">
        <f>'[1]Лицевые счета домов свод'!J1599</f>
        <v>-5345.949999999997</v>
      </c>
      <c r="K14" s="15">
        <f>'[1]Лицевые счета домов свод'!K1599</f>
        <v>5345.949999999997</v>
      </c>
      <c r="L14" s="16"/>
    </row>
    <row r="15" spans="1:12" ht="28.5" customHeight="1">
      <c r="A15" s="14"/>
      <c r="B15" s="14"/>
      <c r="C15" s="14"/>
      <c r="D15" s="18" t="s">
        <v>26</v>
      </c>
      <c r="E15" s="15">
        <f>'[1]Лицевые счета домов свод'!E1600</f>
        <v>389.65</v>
      </c>
      <c r="F15" s="15">
        <f>'[1]Лицевые счета домов свод'!F1600</f>
        <v>-51770.03</v>
      </c>
      <c r="G15" s="15">
        <f>'[1]Лицевые счета домов свод'!G1600</f>
        <v>16839.699999999997</v>
      </c>
      <c r="H15" s="15">
        <f>'[1]Лицевые счета домов свод'!H1600</f>
        <v>16973.960000000003</v>
      </c>
      <c r="I15" s="15">
        <f>'[1]Лицевые счета домов свод'!I1600</f>
        <v>2807</v>
      </c>
      <c r="J15" s="15">
        <f>'[1]Лицевые счета домов свод'!J1600</f>
        <v>-37603.06999999999</v>
      </c>
      <c r="K15" s="15">
        <f>'[1]Лицевые счета домов свод'!K1600</f>
        <v>255.38999999999578</v>
      </c>
      <c r="L15" s="16"/>
    </row>
    <row r="16" spans="1:12" ht="28.5" customHeight="1">
      <c r="A16" s="14"/>
      <c r="B16" s="14"/>
      <c r="C16" s="14"/>
      <c r="D16" s="18" t="s">
        <v>27</v>
      </c>
      <c r="E16" s="15">
        <f>'[1]Лицевые счета домов свод'!E1601</f>
        <v>0</v>
      </c>
      <c r="F16" s="15">
        <f>'[1]Лицевые счета домов свод'!F1601</f>
        <v>0</v>
      </c>
      <c r="G16" s="15">
        <f>'[1]Лицевые счета домов свод'!G1601</f>
        <v>14433.97</v>
      </c>
      <c r="H16" s="15">
        <f>'[1]Лицевые счета домов свод'!H1601</f>
        <v>14549.100000000002</v>
      </c>
      <c r="I16" s="15">
        <f>'[1]Лицевые счета домов свод'!I1601</f>
        <v>16245.159999999998</v>
      </c>
      <c r="J16" s="15">
        <f>'[1]Лицевые счета домов свод'!J1601</f>
        <v>-1696.0599999999959</v>
      </c>
      <c r="K16" s="15">
        <f>'[1]Лицевые счета домов свод'!K1601</f>
        <v>-115.13000000000284</v>
      </c>
      <c r="L16" s="16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свод'!E1602</f>
        <v>358.5</v>
      </c>
      <c r="F17" s="15">
        <f>'[1]Лицевые счета домов свод'!F1602</f>
        <v>-6360.72</v>
      </c>
      <c r="G17" s="15">
        <f>'[1]Лицевые счета домов свод'!G1602</f>
        <v>2766.52</v>
      </c>
      <c r="H17" s="15">
        <f>'[1]Лицевые счета домов свод'!H1602</f>
        <v>2788.5800000000004</v>
      </c>
      <c r="I17" s="15">
        <f>'[1]Лицевые счета домов свод'!I1602</f>
        <v>0</v>
      </c>
      <c r="J17" s="15">
        <f>'[1]Лицевые счета домов свод'!J1602</f>
        <v>-3572.14</v>
      </c>
      <c r="K17" s="15">
        <f>'[1]Лицевые счета домов свод'!K1602</f>
        <v>336.4399999999996</v>
      </c>
      <c r="L17" s="16"/>
    </row>
    <row r="18" spans="1:12" ht="31.5" customHeight="1">
      <c r="A18" s="14"/>
      <c r="B18" s="14"/>
      <c r="C18" s="14"/>
      <c r="D18" s="18" t="s">
        <v>29</v>
      </c>
      <c r="E18" s="15">
        <f>'[1]Лицевые счета домов свод'!E1603</f>
        <v>11.65</v>
      </c>
      <c r="F18" s="15">
        <f>'[1]Лицевые счета домов свод'!F1603</f>
        <v>187.01</v>
      </c>
      <c r="G18" s="15">
        <f>'[1]Лицевые счета домов свод'!G1603</f>
        <v>90.22999999999998</v>
      </c>
      <c r="H18" s="15">
        <f>'[1]Лицевые счета домов свод'!H1603</f>
        <v>90.92</v>
      </c>
      <c r="I18" s="15">
        <f>'[1]Лицевые счета домов свод'!I1603</f>
        <v>0</v>
      </c>
      <c r="J18" s="15">
        <f>'[1]Лицевые счета домов свод'!J1603</f>
        <v>277.93</v>
      </c>
      <c r="K18" s="15">
        <f>'[1]Лицевые счета домов свод'!K1603</f>
        <v>10.95999999999998</v>
      </c>
      <c r="L18" s="16"/>
    </row>
    <row r="19" spans="1:12" ht="43.5" customHeight="1">
      <c r="A19" s="14"/>
      <c r="B19" s="14"/>
      <c r="C19" s="14"/>
      <c r="D19" s="18" t="s">
        <v>30</v>
      </c>
      <c r="E19" s="15" t="str">
        <f>'[1]Лицевые счета домов свод'!E1604</f>
        <v> </v>
      </c>
      <c r="F19" s="15">
        <f>'[1]Лицевые счета домов свод'!F1604</f>
        <v>-2563.64</v>
      </c>
      <c r="G19" s="15">
        <f>'[1]Лицевые счета домов свод'!G1604</f>
        <v>19786.570000000007</v>
      </c>
      <c r="H19" s="15">
        <f>'[1]Лицевые счета домов свод'!H1604</f>
        <v>19944.379999999997</v>
      </c>
      <c r="I19" s="15">
        <f>'[1]Лицевые счета домов свод'!I1604</f>
        <v>19786.570000000007</v>
      </c>
      <c r="J19" s="15">
        <f>'[1]Лицевые счета домов свод'!J1604</f>
        <v>-2405.830000000009</v>
      </c>
      <c r="K19" s="15">
        <f>'[1]Лицевые счета домов свод'!K1604</f>
        <v>2405.830000000009</v>
      </c>
      <c r="L19" s="16"/>
    </row>
    <row r="20" spans="1:12" ht="21.75" customHeight="1">
      <c r="A20" s="14"/>
      <c r="B20" s="14"/>
      <c r="C20" s="14"/>
      <c r="D20" s="18" t="s">
        <v>31</v>
      </c>
      <c r="E20" s="15">
        <f>'[1]Лицевые счета домов свод'!E1605</f>
        <v>2415.56</v>
      </c>
      <c r="F20" s="15">
        <f>'[1]Лицевые счета домов свод'!F1605</f>
        <v>-43602.19</v>
      </c>
      <c r="G20" s="15">
        <f>'[1]Лицевые счета домов свод'!G1605</f>
        <v>18643.91</v>
      </c>
      <c r="H20" s="15">
        <f>'[1]Лицевые счета домов свод'!H1605</f>
        <v>18792.59</v>
      </c>
      <c r="I20" s="15">
        <f>'[1]Лицевые счета домов свод'!I1605</f>
        <v>42137.93604000001</v>
      </c>
      <c r="J20" s="15">
        <f>'[1]Лицевые счета домов свод'!J1605</f>
        <v>-66947.53604</v>
      </c>
      <c r="K20" s="15">
        <f>'[1]Лицевые счета домов свод'!K1605</f>
        <v>2266.880000000001</v>
      </c>
      <c r="L20" s="16"/>
    </row>
    <row r="21" spans="1:12" ht="29.25" customHeight="1">
      <c r="A21" s="14"/>
      <c r="B21" s="14"/>
      <c r="C21" s="14"/>
      <c r="D21" s="18" t="s">
        <v>32</v>
      </c>
      <c r="E21" s="15">
        <f>'[1]Лицевые счета домов свод'!E1606</f>
        <v>319.57</v>
      </c>
      <c r="F21" s="15">
        <f>'[1]Лицевые счета домов свод'!F1606</f>
        <v>1111.87</v>
      </c>
      <c r="G21" s="15">
        <f>'[1]Лицевые счета домов свод'!G1606</f>
        <v>2465.8</v>
      </c>
      <c r="H21" s="15">
        <f>'[1]Лицевые счета домов свод'!H1606</f>
        <v>2485.4799999999996</v>
      </c>
      <c r="I21" s="15">
        <f>'[1]Лицевые счета домов свод'!I1606</f>
        <v>14926.08</v>
      </c>
      <c r="J21" s="15">
        <f>'[1]Лицевые счета домов свод'!J1606</f>
        <v>-11328.73</v>
      </c>
      <c r="K21" s="15">
        <f>'[1]Лицевые счета домов свод'!K1606</f>
        <v>299.8900000000008</v>
      </c>
      <c r="L21" s="16"/>
    </row>
    <row r="22" spans="1:12" ht="12.75">
      <c r="A22" s="14"/>
      <c r="B22" s="14"/>
      <c r="C22" s="14"/>
      <c r="D22" s="5" t="s">
        <v>33</v>
      </c>
      <c r="E22" s="5">
        <f>SUM(E13:E21)</f>
        <v>13098.98</v>
      </c>
      <c r="F22" s="5">
        <f>SUM(F13:F21)</f>
        <v>-202529.84000000003</v>
      </c>
      <c r="G22" s="5">
        <f>SUM(G13:G21)</f>
        <v>152158.5</v>
      </c>
      <c r="H22" s="5">
        <f>SUM(H13:H21)</f>
        <v>153371.82</v>
      </c>
      <c r="I22" s="19">
        <f>SUM(I13:I21)</f>
        <v>232049.91603999998</v>
      </c>
      <c r="J22" s="19">
        <f>SUM(J13:J21)</f>
        <v>-281207.93604</v>
      </c>
      <c r="K22" s="5">
        <f>SUM(K13:K21)</f>
        <v>14449.30000000002</v>
      </c>
      <c r="L22" s="17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свод'!E1608</f>
        <v>7792.26</v>
      </c>
      <c r="F23" s="15">
        <f>'[1]Лицевые счета домов свод'!F1608</f>
        <v>-7793.46</v>
      </c>
      <c r="G23" s="15">
        <f>'[1]Лицевые счета домов свод'!G1608</f>
        <v>75700.8</v>
      </c>
      <c r="H23" s="15">
        <f>'[1]Лицевые счета домов свод'!H1608</f>
        <v>76304.37999999999</v>
      </c>
      <c r="I23" s="15">
        <f>'[1]Лицевые счета домов свод'!I1608</f>
        <v>75700.8</v>
      </c>
      <c r="J23" s="15">
        <f>'[1]Лицевые счета домов свод'!J1608</f>
        <v>-7189.880000000019</v>
      </c>
      <c r="K23" s="15">
        <f>'[1]Лицевые счета домов свод'!K1608</f>
        <v>7188.680000000008</v>
      </c>
      <c r="L23" s="16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свод'!E1609</f>
        <v>1094.67</v>
      </c>
      <c r="F24" s="15">
        <f>'[1]Лицевые счета домов свод'!F1609</f>
        <v>-446.27</v>
      </c>
      <c r="G24" s="15">
        <f>'[1]Лицевые счета домов свод'!G1609</f>
        <v>10140.48</v>
      </c>
      <c r="H24" s="15">
        <f>'[1]Лицевые счета домов свод'!H1609</f>
        <v>10288.3</v>
      </c>
      <c r="I24" s="15">
        <f>'[1]Лицевые счета домов свод'!I1609</f>
        <v>10140.48</v>
      </c>
      <c r="J24" s="15">
        <f>'[1]Лицевые счета домов свод'!J1609</f>
        <v>-298.4500000000007</v>
      </c>
      <c r="K24" s="15">
        <f>'[1]Лицевые счета домов свод'!K1609</f>
        <v>946.8500000000004</v>
      </c>
      <c r="L24" s="16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свод'!E1610</f>
        <v>122146.49</v>
      </c>
      <c r="F25" s="15">
        <f>'[1]Лицевые счета домов свод'!F1610</f>
        <v>-122146.49</v>
      </c>
      <c r="G25" s="15">
        <f>'[1]Лицевые счета домов свод'!G1610</f>
        <v>572220.55</v>
      </c>
      <c r="H25" s="15">
        <f>'[1]Лицевые счета домов свод'!H1610</f>
        <v>585816.24</v>
      </c>
      <c r="I25" s="15">
        <f>'[1]Лицевые счета домов свод'!I1610</f>
        <v>572220.55</v>
      </c>
      <c r="J25" s="15">
        <f>'[1]Лицевые счета домов свод'!J1610</f>
        <v>-108550.80000000005</v>
      </c>
      <c r="K25" s="15">
        <f>'[1]Лицевые счета домов свод'!K1610</f>
        <v>108550.80000000005</v>
      </c>
      <c r="L25" s="16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свод'!E1611</f>
        <v>1995.83</v>
      </c>
      <c r="F26" s="15">
        <f>'[1]Лицевые счета домов свод'!F1611</f>
        <v>0</v>
      </c>
      <c r="G26" s="15">
        <f>'[1]Лицевые счета домов свод'!G1611</f>
        <v>30659.279999999995</v>
      </c>
      <c r="H26" s="15">
        <f>'[1]Лицевые счета домов свод'!H1611</f>
        <v>30476.040000000005</v>
      </c>
      <c r="I26" s="15">
        <f>'[1]Лицевые счета домов свод'!I1611</f>
        <v>30476.040000000005</v>
      </c>
      <c r="J26" s="15">
        <f>'[1]Лицевые счета домов свод'!J1611</f>
        <v>0</v>
      </c>
      <c r="K26" s="15">
        <f>'[1]Лицевые счета домов свод'!K1611</f>
        <v>2179.069999999989</v>
      </c>
      <c r="L26" s="16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свод'!E1612</f>
        <v>7143.41</v>
      </c>
      <c r="F27" s="15">
        <f>'[1]Лицевые счета домов свод'!F1612</f>
        <v>-7143.41</v>
      </c>
      <c r="G27" s="15">
        <f>'[1]Лицевые счета домов свод'!G1612</f>
        <v>71915.87999999999</v>
      </c>
      <c r="H27" s="15">
        <f>'[1]Лицевые счета домов свод'!H1612</f>
        <v>72235.78</v>
      </c>
      <c r="I27" s="15">
        <f>'[1]Лицевые счета домов свод'!I1612</f>
        <v>71915.87999999999</v>
      </c>
      <c r="J27" s="15">
        <f>'[1]Лицевые счета домов свод'!J1612</f>
        <v>-6823.509999999995</v>
      </c>
      <c r="K27" s="15">
        <f>'[1]Лицевые счета домов свод'!K1612</f>
        <v>6823.509999999995</v>
      </c>
      <c r="L27" s="16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свод'!E1613</f>
        <v>9740.39</v>
      </c>
      <c r="F28" s="15">
        <f>'[1]Лицевые счета домов свод'!F1613</f>
        <v>-9740.39</v>
      </c>
      <c r="G28" s="15">
        <f>'[1]Лицевые счета домов свод'!G1613</f>
        <v>94626.12</v>
      </c>
      <c r="H28" s="15">
        <f>'[1]Лицевые счета домов свод'!H1613</f>
        <v>95380.60999999999</v>
      </c>
      <c r="I28" s="15">
        <f>'[1]Лицевые счета домов свод'!I1613</f>
        <v>94626.12</v>
      </c>
      <c r="J28" s="15">
        <f>'[1]Лицевые счета домов свод'!J1613</f>
        <v>-8985.900000000009</v>
      </c>
      <c r="K28" s="15">
        <f>'[1]Лицевые счета домов свод'!K1613</f>
        <v>8985.900000000009</v>
      </c>
      <c r="L28" s="16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свод'!E1614</f>
        <v>6857.31</v>
      </c>
      <c r="F29" s="15">
        <f>'[1]Лицевые счета домов свод'!F1614</f>
        <v>-6857.31</v>
      </c>
      <c r="G29" s="15">
        <f>'[1]Лицевые счета домов свод'!G1614</f>
        <v>66617.16</v>
      </c>
      <c r="H29" s="15">
        <f>'[1]Лицевые счета домов свод'!H1614</f>
        <v>67148.31</v>
      </c>
      <c r="I29" s="15">
        <f>'[1]Лицевые счета домов свод'!I1614</f>
        <v>66617.16</v>
      </c>
      <c r="J29" s="15">
        <f>'[1]Лицевые счета домов свод'!J1614</f>
        <v>-6326.1600000000035</v>
      </c>
      <c r="K29" s="15">
        <f>'[1]Лицевые счета домов свод'!K1614</f>
        <v>6326.1600000000035</v>
      </c>
      <c r="L29" s="16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свод'!E1615</f>
        <v>2620.6</v>
      </c>
      <c r="F30" s="15">
        <f>'[1]Лицевые счета домов свод'!F1615</f>
        <v>-2620.6</v>
      </c>
      <c r="G30" s="15">
        <f>'[1]Лицевые счета домов свод'!G1615</f>
        <v>4450.24</v>
      </c>
      <c r="H30" s="15">
        <f>'[1]Лицевые счета домов свод'!H1615</f>
        <v>6021.490000000001</v>
      </c>
      <c r="I30" s="15">
        <f>'[1]Лицевые счета домов свод'!I1615</f>
        <v>150.22</v>
      </c>
      <c r="J30" s="15">
        <f>'[1]Лицевые счета домов свод'!J1615</f>
        <v>3250.670000000001</v>
      </c>
      <c r="K30" s="15">
        <f>'[1]Лицевые счета домов свод'!K1615</f>
        <v>1049.3499999999995</v>
      </c>
      <c r="L30" s="16"/>
    </row>
    <row r="31" spans="1:12" ht="12.75">
      <c r="A31" s="9"/>
      <c r="B31" s="20" t="s">
        <v>42</v>
      </c>
      <c r="C31" s="20"/>
      <c r="D31" s="20"/>
      <c r="E31" s="20">
        <f>SUM(E23:E30)+E12+E22</f>
        <v>187022.6</v>
      </c>
      <c r="F31" s="20">
        <f>SUM(F23:F30)+F12+F22</f>
        <v>-383488.21</v>
      </c>
      <c r="G31" s="20">
        <f>SUM(G23:G30)+G12+G22</f>
        <v>1219671.4100000001</v>
      </c>
      <c r="H31" s="20">
        <f>SUM(H23:H30)+H12+H22</f>
        <v>1239351.06</v>
      </c>
      <c r="I31" s="21">
        <f>SUM(I23:I30)+I12+I22</f>
        <v>1336524.5160400001</v>
      </c>
      <c r="J31" s="21">
        <f>SUM(J23:J30)+J12+J22</f>
        <v>-480661.66604000004</v>
      </c>
      <c r="K31" s="20">
        <f>SUM(K23:K30)+K12+K22</f>
        <v>169906.59000000008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workbookViewId="0" topLeftCell="A28">
      <selection activeCell="E44" sqref="E44"/>
    </sheetView>
  </sheetViews>
  <sheetFormatPr defaultColWidth="12.57421875" defaultRowHeight="12.75"/>
  <cols>
    <col min="1" max="1" width="8.7109375" style="0" customWidth="1"/>
    <col min="2" max="2" width="39.71093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36.75" customHeight="1">
      <c r="A3" s="26">
        <v>1</v>
      </c>
      <c r="B3" s="27" t="s">
        <v>47</v>
      </c>
      <c r="C3" s="26" t="s">
        <v>48</v>
      </c>
      <c r="D3" s="27" t="s">
        <v>49</v>
      </c>
      <c r="E3" s="26">
        <v>32334.04</v>
      </c>
    </row>
    <row r="4" spans="1:5" ht="16.5" customHeight="1">
      <c r="A4" s="26">
        <v>2</v>
      </c>
      <c r="B4" s="28"/>
      <c r="C4" s="28"/>
      <c r="D4" s="28"/>
      <c r="E4" s="28"/>
    </row>
    <row r="5" spans="1:5" ht="12.75">
      <c r="A5" s="26">
        <v>3</v>
      </c>
      <c r="B5" s="28"/>
      <c r="C5" s="28"/>
      <c r="D5" s="28"/>
      <c r="E5" s="28"/>
    </row>
    <row r="6" spans="1:5" ht="12.75">
      <c r="A6" s="26">
        <v>4</v>
      </c>
      <c r="B6" s="26"/>
      <c r="C6" s="26"/>
      <c r="D6" s="26"/>
      <c r="E6" s="26"/>
    </row>
    <row r="7" spans="1:5" ht="12.75">
      <c r="A7" s="29"/>
      <c r="B7" s="29" t="s">
        <v>50</v>
      </c>
      <c r="C7" s="29"/>
      <c r="D7" s="29"/>
      <c r="E7" s="29">
        <f>E4+E5+E3+E6</f>
        <v>32334.04</v>
      </c>
    </row>
    <row r="8" spans="1:5" ht="12.75">
      <c r="A8" s="16"/>
      <c r="B8" s="16"/>
      <c r="C8" s="16"/>
      <c r="D8" s="16"/>
      <c r="E8" s="16"/>
    </row>
    <row r="9" spans="1:5" ht="12.75">
      <c r="A9" s="23" t="s">
        <v>51</v>
      </c>
      <c r="B9" s="23"/>
      <c r="C9" s="23"/>
      <c r="D9" s="23"/>
      <c r="E9" s="23"/>
    </row>
    <row r="10" spans="1:5" ht="12.75">
      <c r="A10" s="24" t="s">
        <v>1</v>
      </c>
      <c r="B10" s="25" t="s">
        <v>44</v>
      </c>
      <c r="C10" s="25" t="s">
        <v>2</v>
      </c>
      <c r="D10" s="25" t="s">
        <v>45</v>
      </c>
      <c r="E10" s="25" t="s">
        <v>46</v>
      </c>
    </row>
    <row r="11" spans="1:5" ht="12.75">
      <c r="A11" s="26">
        <v>1</v>
      </c>
      <c r="B11" s="27" t="s">
        <v>52</v>
      </c>
      <c r="C11" s="26" t="s">
        <v>48</v>
      </c>
      <c r="D11" s="26" t="s">
        <v>53</v>
      </c>
      <c r="E11" s="26">
        <v>31661.47</v>
      </c>
    </row>
    <row r="12" spans="1:5" ht="12.75">
      <c r="A12" s="26">
        <v>2</v>
      </c>
      <c r="B12" s="28"/>
      <c r="C12" s="28"/>
      <c r="D12" s="28"/>
      <c r="E12" s="28"/>
    </row>
    <row r="13" spans="1:5" ht="12.75">
      <c r="A13" s="26">
        <v>3</v>
      </c>
      <c r="B13" s="28"/>
      <c r="C13" s="28"/>
      <c r="D13" s="28"/>
      <c r="E13" s="28"/>
    </row>
    <row r="14" spans="1:5" ht="12.75">
      <c r="A14" s="26">
        <v>4</v>
      </c>
      <c r="B14" s="28"/>
      <c r="C14" s="28"/>
      <c r="D14" s="28"/>
      <c r="E14" s="28"/>
    </row>
    <row r="15" spans="1:5" ht="12.75">
      <c r="A15" s="29"/>
      <c r="B15" s="29" t="s">
        <v>50</v>
      </c>
      <c r="C15" s="29"/>
      <c r="D15" s="29"/>
      <c r="E15" s="29">
        <f>E12+E13+E14+E11</f>
        <v>31661.47</v>
      </c>
    </row>
    <row r="16" spans="1:5" ht="12.75">
      <c r="A16" s="23" t="s">
        <v>54</v>
      </c>
      <c r="B16" s="23"/>
      <c r="C16" s="23"/>
      <c r="D16" s="23"/>
      <c r="E16" s="23"/>
    </row>
    <row r="17" spans="1:5" ht="12.75">
      <c r="A17" s="24" t="s">
        <v>1</v>
      </c>
      <c r="B17" s="25" t="s">
        <v>44</v>
      </c>
      <c r="C17" s="25" t="s">
        <v>2</v>
      </c>
      <c r="D17" s="25" t="s">
        <v>45</v>
      </c>
      <c r="E17" s="25" t="s">
        <v>46</v>
      </c>
    </row>
    <row r="18" spans="1:5" ht="12.75">
      <c r="A18" s="26">
        <v>1</v>
      </c>
      <c r="B18" s="26" t="s">
        <v>55</v>
      </c>
      <c r="C18" s="28" t="s">
        <v>48</v>
      </c>
      <c r="D18" s="26" t="s">
        <v>56</v>
      </c>
      <c r="E18" s="26">
        <v>4820.11</v>
      </c>
    </row>
    <row r="19" spans="1:5" ht="12.75">
      <c r="A19" s="26">
        <v>2</v>
      </c>
      <c r="B19" s="28"/>
      <c r="C19" s="28"/>
      <c r="D19" s="28"/>
      <c r="E19" s="28"/>
    </row>
    <row r="20" spans="1:5" ht="12.75">
      <c r="A20" s="26">
        <v>3</v>
      </c>
      <c r="B20" s="28"/>
      <c r="C20" s="28"/>
      <c r="D20" s="28"/>
      <c r="E20" s="28"/>
    </row>
    <row r="21" spans="1:5" ht="12.75">
      <c r="A21" s="26">
        <v>4</v>
      </c>
      <c r="B21" s="26"/>
      <c r="C21" s="26"/>
      <c r="D21" s="26"/>
      <c r="E21" s="26"/>
    </row>
    <row r="22" spans="1:5" ht="12.75">
      <c r="A22" s="29"/>
      <c r="B22" s="29" t="s">
        <v>50</v>
      </c>
      <c r="C22" s="29"/>
      <c r="D22" s="29"/>
      <c r="E22" s="29">
        <f>E18+E19+E20+E21</f>
        <v>4820.11</v>
      </c>
    </row>
    <row r="23" spans="1:5" ht="12.75">
      <c r="A23" s="23" t="s">
        <v>57</v>
      </c>
      <c r="B23" s="23"/>
      <c r="C23" s="23"/>
      <c r="D23" s="23"/>
      <c r="E23" s="23"/>
    </row>
    <row r="24" spans="1:5" ht="12.75">
      <c r="A24" s="24" t="s">
        <v>1</v>
      </c>
      <c r="B24" s="25" t="s">
        <v>44</v>
      </c>
      <c r="C24" s="25" t="s">
        <v>2</v>
      </c>
      <c r="D24" s="25" t="s">
        <v>45</v>
      </c>
      <c r="E24" s="25" t="s">
        <v>46</v>
      </c>
    </row>
    <row r="25" spans="1:5" ht="12.75">
      <c r="A25" s="26">
        <v>1</v>
      </c>
      <c r="B25" s="26" t="s">
        <v>58</v>
      </c>
      <c r="C25" s="28" t="s">
        <v>48</v>
      </c>
      <c r="D25" s="26" t="s">
        <v>59</v>
      </c>
      <c r="E25" s="26">
        <v>23933.45</v>
      </c>
    </row>
    <row r="26" spans="1:5" ht="12.75">
      <c r="A26" s="26">
        <v>2</v>
      </c>
      <c r="B26" s="28"/>
      <c r="C26" s="28"/>
      <c r="D26" s="28"/>
      <c r="E26" s="28"/>
    </row>
    <row r="27" spans="1:5" ht="12.75">
      <c r="A27" s="26">
        <v>3</v>
      </c>
      <c r="B27" s="30"/>
      <c r="C27" s="28"/>
      <c r="D27" s="28"/>
      <c r="E27" s="28"/>
    </row>
    <row r="28" spans="1:5" ht="12.75">
      <c r="A28" s="26">
        <v>4</v>
      </c>
      <c r="B28" s="26"/>
      <c r="C28" s="26"/>
      <c r="D28" s="26"/>
      <c r="E28" s="26"/>
    </row>
    <row r="29" spans="1:5" ht="12.75">
      <c r="A29" s="29"/>
      <c r="B29" s="29" t="s">
        <v>50</v>
      </c>
      <c r="C29" s="29"/>
      <c r="D29" s="29"/>
      <c r="E29" s="29">
        <f>E26+E27+E25+E28</f>
        <v>23933.45</v>
      </c>
    </row>
    <row r="30" spans="1:5" ht="12.75">
      <c r="A30" s="23" t="s">
        <v>60</v>
      </c>
      <c r="B30" s="23"/>
      <c r="C30" s="23"/>
      <c r="D30" s="23"/>
      <c r="E30" s="23"/>
    </row>
    <row r="31" spans="1:5" ht="12.75">
      <c r="A31" s="24" t="s">
        <v>1</v>
      </c>
      <c r="B31" s="25" t="s">
        <v>44</v>
      </c>
      <c r="C31" s="25" t="s">
        <v>2</v>
      </c>
      <c r="D31" s="25" t="s">
        <v>45</v>
      </c>
      <c r="E31" s="25" t="s">
        <v>46</v>
      </c>
    </row>
    <row r="32" spans="1:5" ht="12.75">
      <c r="A32" s="26">
        <v>1</v>
      </c>
      <c r="B32" s="26" t="s">
        <v>61</v>
      </c>
      <c r="C32" s="26" t="s">
        <v>48</v>
      </c>
      <c r="D32" s="26"/>
      <c r="E32" s="26">
        <v>72387.34</v>
      </c>
    </row>
    <row r="33" spans="1:5" ht="12.75">
      <c r="A33" s="26">
        <v>2</v>
      </c>
      <c r="B33" s="26" t="s">
        <v>62</v>
      </c>
      <c r="C33" s="26" t="s">
        <v>48</v>
      </c>
      <c r="D33" s="26" t="s">
        <v>63</v>
      </c>
      <c r="E33" s="26">
        <v>3246.98</v>
      </c>
    </row>
    <row r="34" spans="1:5" ht="12.75">
      <c r="A34" s="29"/>
      <c r="B34" s="29" t="s">
        <v>50</v>
      </c>
      <c r="C34" s="29"/>
      <c r="D34" s="29"/>
      <c r="E34" s="29">
        <f>E32+E33</f>
        <v>75634.31999999999</v>
      </c>
    </row>
    <row r="35" spans="1:5" ht="12.75">
      <c r="A35" s="23" t="s">
        <v>64</v>
      </c>
      <c r="B35" s="23"/>
      <c r="C35" s="23"/>
      <c r="D35" s="23"/>
      <c r="E35" s="23"/>
    </row>
    <row r="36" spans="1:5" ht="12.75">
      <c r="A36" s="24" t="s">
        <v>1</v>
      </c>
      <c r="B36" s="25" t="s">
        <v>44</v>
      </c>
      <c r="C36" s="25" t="s">
        <v>2</v>
      </c>
      <c r="D36" s="25" t="s">
        <v>45</v>
      </c>
      <c r="E36" s="25" t="s">
        <v>46</v>
      </c>
    </row>
    <row r="37" spans="1:5" ht="12.75">
      <c r="A37" s="26">
        <v>1</v>
      </c>
      <c r="B37" s="26" t="s">
        <v>65</v>
      </c>
      <c r="C37" s="26" t="s">
        <v>48</v>
      </c>
      <c r="D37" s="26"/>
      <c r="E37" s="26">
        <v>4709</v>
      </c>
    </row>
    <row r="38" spans="1:5" ht="12.75">
      <c r="A38" s="26">
        <v>2</v>
      </c>
      <c r="B38" s="28" t="s">
        <v>66</v>
      </c>
      <c r="C38" s="28" t="s">
        <v>48</v>
      </c>
      <c r="D38" s="28" t="s">
        <v>67</v>
      </c>
      <c r="E38" s="28">
        <v>9534.96</v>
      </c>
    </row>
    <row r="39" spans="1:5" ht="12.75">
      <c r="A39" s="26">
        <v>3</v>
      </c>
      <c r="B39" s="28"/>
      <c r="C39" s="28"/>
      <c r="D39" s="28"/>
      <c r="E39" s="28"/>
    </row>
    <row r="40" spans="1:5" ht="12.75">
      <c r="A40" s="26">
        <v>4</v>
      </c>
      <c r="B40" s="28"/>
      <c r="C40" s="28"/>
      <c r="D40" s="28"/>
      <c r="E40" s="28"/>
    </row>
    <row r="41" spans="1:5" ht="12.75">
      <c r="A41" s="26">
        <v>5</v>
      </c>
      <c r="B41" s="26"/>
      <c r="C41" s="26"/>
      <c r="D41" s="26"/>
      <c r="E41" s="26"/>
    </row>
    <row r="42" spans="1:5" ht="12.75">
      <c r="A42" s="29"/>
      <c r="B42" s="29" t="s">
        <v>50</v>
      </c>
      <c r="C42" s="29"/>
      <c r="D42" s="29"/>
      <c r="E42" s="29">
        <f>E38+E39+E40+E37+E41</f>
        <v>14243.96</v>
      </c>
    </row>
    <row r="44" spans="1:5" ht="12.75">
      <c r="A44" s="31"/>
      <c r="B44" s="31" t="s">
        <v>68</v>
      </c>
      <c r="C44" s="31"/>
      <c r="D44" s="31"/>
      <c r="E44" s="31">
        <f>E7+E15+E29+E22+E34+E42</f>
        <v>182627.35</v>
      </c>
    </row>
  </sheetData>
  <sheetProtection selectLockedCells="1" selectUnlockedCells="1"/>
  <mergeCells count="6">
    <mergeCell ref="A1:E1"/>
    <mergeCell ref="A9:E9"/>
    <mergeCell ref="A16:E16"/>
    <mergeCell ref="A23:E23"/>
    <mergeCell ref="A30:E30"/>
    <mergeCell ref="A35:E3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="80" zoomScaleNormal="80" workbookViewId="0" topLeftCell="A70">
      <selection activeCell="E84" sqref="E84"/>
    </sheetView>
  </sheetViews>
  <sheetFormatPr defaultColWidth="12.57421875" defaultRowHeight="12.75"/>
  <cols>
    <col min="1" max="1" width="8.7109375" style="0" customWidth="1"/>
    <col min="2" max="2" width="39.71093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12.75">
      <c r="A3" s="26">
        <v>1</v>
      </c>
      <c r="B3" s="26" t="s">
        <v>69</v>
      </c>
      <c r="C3" s="26" t="s">
        <v>48</v>
      </c>
      <c r="D3" s="26"/>
      <c r="E3" s="26">
        <v>1261.76</v>
      </c>
    </row>
    <row r="4" spans="1:5" ht="12.75">
      <c r="A4" s="26">
        <v>2</v>
      </c>
      <c r="B4" s="28" t="s">
        <v>70</v>
      </c>
      <c r="C4" s="28" t="s">
        <v>48</v>
      </c>
      <c r="D4" s="32"/>
      <c r="E4" s="32">
        <v>15113.8</v>
      </c>
    </row>
    <row r="5" spans="1:5" ht="12.75">
      <c r="A5" s="26">
        <v>3</v>
      </c>
      <c r="B5" s="28"/>
      <c r="C5" s="28"/>
      <c r="D5" s="32"/>
      <c r="E5" s="32"/>
    </row>
    <row r="6" spans="1:5" ht="12.75">
      <c r="A6" s="26">
        <v>4</v>
      </c>
      <c r="B6" s="28"/>
      <c r="C6" s="32"/>
      <c r="D6" s="32"/>
      <c r="E6" s="32"/>
    </row>
    <row r="7" spans="1:5" ht="12.75">
      <c r="A7" s="29"/>
      <c r="B7" s="29" t="s">
        <v>50</v>
      </c>
      <c r="C7" s="29"/>
      <c r="D7" s="29"/>
      <c r="E7" s="29">
        <f>E4+E5+E3+E6</f>
        <v>16375.56</v>
      </c>
    </row>
    <row r="8" spans="1:5" ht="12.75">
      <c r="A8" s="16"/>
      <c r="B8" s="16"/>
      <c r="C8" s="16"/>
      <c r="D8" s="16"/>
      <c r="E8" s="16"/>
    </row>
    <row r="9" spans="1:5" ht="12.75">
      <c r="A9" s="23" t="s">
        <v>51</v>
      </c>
      <c r="B9" s="23"/>
      <c r="C9" s="23"/>
      <c r="D9" s="23"/>
      <c r="E9" s="23"/>
    </row>
    <row r="10" spans="1:5" ht="12.75">
      <c r="A10" s="24" t="s">
        <v>1</v>
      </c>
      <c r="B10" s="25" t="s">
        <v>44</v>
      </c>
      <c r="C10" s="25" t="s">
        <v>2</v>
      </c>
      <c r="D10" s="25" t="s">
        <v>45</v>
      </c>
      <c r="E10" s="25" t="s">
        <v>46</v>
      </c>
    </row>
    <row r="11" spans="1:5" ht="12.75">
      <c r="A11" s="26">
        <v>1</v>
      </c>
      <c r="B11" s="26" t="s">
        <v>69</v>
      </c>
      <c r="C11" s="26" t="s">
        <v>48</v>
      </c>
      <c r="D11" s="26"/>
      <c r="E11" s="26">
        <v>1261.76</v>
      </c>
    </row>
    <row r="12" spans="1:5" ht="12.75">
      <c r="A12" s="26">
        <v>2</v>
      </c>
      <c r="B12" s="28" t="s">
        <v>71</v>
      </c>
      <c r="C12" s="28" t="s">
        <v>48</v>
      </c>
      <c r="D12" s="32" t="s">
        <v>72</v>
      </c>
      <c r="E12" s="32">
        <v>149.54</v>
      </c>
    </row>
    <row r="13" spans="1:5" ht="12.75">
      <c r="A13" s="26">
        <v>3</v>
      </c>
      <c r="B13" s="28"/>
      <c r="C13" s="28"/>
      <c r="D13" s="28"/>
      <c r="E13" s="32"/>
    </row>
    <row r="14" spans="1:5" ht="12.75">
      <c r="A14" s="26">
        <v>4</v>
      </c>
      <c r="B14" s="28"/>
      <c r="C14" s="28"/>
      <c r="D14" s="32"/>
      <c r="E14" s="32"/>
    </row>
    <row r="15" spans="1:5" ht="12.75">
      <c r="A15" s="29"/>
      <c r="B15" s="29" t="s">
        <v>50</v>
      </c>
      <c r="C15" s="29"/>
      <c r="D15" s="29"/>
      <c r="E15" s="29">
        <f>E12+E13+E14+E11</f>
        <v>1411.3</v>
      </c>
    </row>
    <row r="16" spans="1:5" ht="12.75">
      <c r="A16" s="23" t="s">
        <v>73</v>
      </c>
      <c r="B16" s="23"/>
      <c r="C16" s="23"/>
      <c r="D16" s="23"/>
      <c r="E16" s="23"/>
    </row>
    <row r="17" spans="1:5" ht="12.75">
      <c r="A17" s="24" t="s">
        <v>1</v>
      </c>
      <c r="B17" s="25" t="s">
        <v>44</v>
      </c>
      <c r="C17" s="25" t="s">
        <v>2</v>
      </c>
      <c r="D17" s="25" t="s">
        <v>45</v>
      </c>
      <c r="E17" s="25" t="s">
        <v>46</v>
      </c>
    </row>
    <row r="18" spans="1:5" ht="12.75">
      <c r="A18" s="26">
        <v>1</v>
      </c>
      <c r="B18" s="26" t="s">
        <v>69</v>
      </c>
      <c r="C18" s="26" t="s">
        <v>48</v>
      </c>
      <c r="D18" s="26"/>
      <c r="E18" s="26">
        <v>1261.76</v>
      </c>
    </row>
    <row r="19" spans="1:5" ht="12.75">
      <c r="A19" s="26">
        <v>2</v>
      </c>
      <c r="B19" s="28" t="s">
        <v>74</v>
      </c>
      <c r="C19" s="28" t="s">
        <v>48</v>
      </c>
      <c r="D19" s="32" t="s">
        <v>75</v>
      </c>
      <c r="E19" s="32">
        <v>3167.09</v>
      </c>
    </row>
    <row r="20" spans="1:5" ht="12.75">
      <c r="A20" s="26">
        <v>3</v>
      </c>
      <c r="B20" s="28"/>
      <c r="C20" s="32"/>
      <c r="D20" s="32"/>
      <c r="E20" s="32"/>
    </row>
    <row r="21" spans="1:5" ht="12.75">
      <c r="A21" s="29"/>
      <c r="B21" s="29" t="s">
        <v>50</v>
      </c>
      <c r="C21" s="29"/>
      <c r="D21" s="29"/>
      <c r="E21" s="29">
        <f>E19+E18+E20</f>
        <v>4428.85</v>
      </c>
    </row>
    <row r="22" spans="1:5" ht="12.75">
      <c r="A22" s="23" t="s">
        <v>76</v>
      </c>
      <c r="B22" s="23"/>
      <c r="C22" s="23"/>
      <c r="D22" s="23"/>
      <c r="E22" s="23"/>
    </row>
    <row r="23" spans="1:5" ht="12.75">
      <c r="A23" s="24" t="s">
        <v>1</v>
      </c>
      <c r="B23" s="25" t="s">
        <v>44</v>
      </c>
      <c r="C23" s="25" t="s">
        <v>2</v>
      </c>
      <c r="D23" s="25" t="s">
        <v>45</v>
      </c>
      <c r="E23" s="25" t="s">
        <v>46</v>
      </c>
    </row>
    <row r="24" spans="1:5" ht="12.75">
      <c r="A24" s="26">
        <v>1</v>
      </c>
      <c r="B24" s="26" t="s">
        <v>69</v>
      </c>
      <c r="C24" s="26" t="s">
        <v>48</v>
      </c>
      <c r="D24" s="26"/>
      <c r="E24" s="26">
        <v>1261.76</v>
      </c>
    </row>
    <row r="25" spans="1:5" ht="12.75">
      <c r="A25" s="26">
        <v>2</v>
      </c>
      <c r="B25" s="28" t="s">
        <v>77</v>
      </c>
      <c r="C25" s="28" t="s">
        <v>48</v>
      </c>
      <c r="D25" s="32"/>
      <c r="E25" s="32">
        <v>1393</v>
      </c>
    </row>
    <row r="26" spans="1:5" ht="12.75">
      <c r="A26" s="29"/>
      <c r="B26" s="29" t="s">
        <v>50</v>
      </c>
      <c r="C26" s="29"/>
      <c r="D26" s="29"/>
      <c r="E26" s="29">
        <f>E24+E25</f>
        <v>2654.76</v>
      </c>
    </row>
    <row r="27" spans="1:5" ht="12.75">
      <c r="A27" s="23" t="s">
        <v>54</v>
      </c>
      <c r="B27" s="23"/>
      <c r="C27" s="23"/>
      <c r="D27" s="23"/>
      <c r="E27" s="23"/>
    </row>
    <row r="28" spans="1:5" ht="12.75">
      <c r="A28" s="24" t="s">
        <v>1</v>
      </c>
      <c r="B28" s="25" t="s">
        <v>44</v>
      </c>
      <c r="C28" s="25" t="s">
        <v>2</v>
      </c>
      <c r="D28" s="25" t="s">
        <v>45</v>
      </c>
      <c r="E28" s="25" t="s">
        <v>46</v>
      </c>
    </row>
    <row r="29" spans="1:5" ht="12.75">
      <c r="A29" s="33">
        <v>1</v>
      </c>
      <c r="B29" s="26" t="s">
        <v>69</v>
      </c>
      <c r="C29" s="26" t="s">
        <v>48</v>
      </c>
      <c r="D29" s="26"/>
      <c r="E29" s="26">
        <v>1261.76</v>
      </c>
    </row>
    <row r="30" spans="1:5" ht="12.75">
      <c r="A30" s="33">
        <v>2</v>
      </c>
      <c r="B30" s="34"/>
      <c r="C30" s="34"/>
      <c r="D30" s="35"/>
      <c r="E30" s="35"/>
    </row>
    <row r="31" spans="1:5" ht="12.75">
      <c r="A31" s="33">
        <v>3</v>
      </c>
      <c r="B31" s="34"/>
      <c r="C31" s="34"/>
      <c r="D31" s="35"/>
      <c r="E31" s="35"/>
    </row>
    <row r="32" spans="1:5" ht="12.75">
      <c r="A32" s="33">
        <v>4</v>
      </c>
      <c r="B32" s="34"/>
      <c r="C32" s="34"/>
      <c r="D32" s="35"/>
      <c r="E32" s="35"/>
    </row>
    <row r="33" spans="1:5" ht="12.75">
      <c r="A33" s="29"/>
      <c r="B33" s="29" t="s">
        <v>50</v>
      </c>
      <c r="C33" s="29"/>
      <c r="D33" s="29"/>
      <c r="E33" s="29">
        <f>E29+E30+E31+E32</f>
        <v>1261.76</v>
      </c>
    </row>
    <row r="34" spans="1:5" ht="12.75">
      <c r="A34" s="23" t="s">
        <v>78</v>
      </c>
      <c r="B34" s="23"/>
      <c r="C34" s="23"/>
      <c r="D34" s="23"/>
      <c r="E34" s="23"/>
    </row>
    <row r="35" spans="1:5" ht="12.75">
      <c r="A35" s="24" t="s">
        <v>1</v>
      </c>
      <c r="B35" s="25" t="s">
        <v>44</v>
      </c>
      <c r="C35" s="25" t="s">
        <v>2</v>
      </c>
      <c r="D35" s="25" t="s">
        <v>45</v>
      </c>
      <c r="E35" s="25" t="s">
        <v>46</v>
      </c>
    </row>
    <row r="36" spans="1:5" ht="12.75">
      <c r="A36" s="36">
        <v>1</v>
      </c>
      <c r="B36" s="26" t="s">
        <v>69</v>
      </c>
      <c r="C36" s="26" t="s">
        <v>48</v>
      </c>
      <c r="D36" s="26"/>
      <c r="E36" s="26">
        <v>1261.76</v>
      </c>
    </row>
    <row r="37" spans="1:5" ht="12.75">
      <c r="A37" s="36">
        <v>2</v>
      </c>
      <c r="B37" s="28" t="s">
        <v>79</v>
      </c>
      <c r="C37" s="28" t="s">
        <v>48</v>
      </c>
      <c r="D37" s="32"/>
      <c r="E37" s="32">
        <v>157.72</v>
      </c>
    </row>
    <row r="38" spans="1:5" ht="12.75">
      <c r="A38" s="36">
        <v>3</v>
      </c>
      <c r="B38" s="28" t="s">
        <v>80</v>
      </c>
      <c r="C38" s="28" t="s">
        <v>48</v>
      </c>
      <c r="D38" s="32"/>
      <c r="E38" s="32">
        <v>44367.21</v>
      </c>
    </row>
    <row r="39" spans="1:5" ht="48.75" customHeight="1">
      <c r="A39" s="36">
        <v>4</v>
      </c>
      <c r="B39" s="28" t="s">
        <v>81</v>
      </c>
      <c r="C39" s="28" t="s">
        <v>48</v>
      </c>
      <c r="D39" s="32"/>
      <c r="E39" s="32">
        <v>3423.81</v>
      </c>
    </row>
    <row r="40" spans="1:5" ht="12.75">
      <c r="A40" s="36">
        <v>5</v>
      </c>
      <c r="B40" s="28" t="s">
        <v>82</v>
      </c>
      <c r="C40" s="28" t="s">
        <v>48</v>
      </c>
      <c r="D40" s="37" t="s">
        <v>83</v>
      </c>
      <c r="E40" s="32">
        <v>2807</v>
      </c>
    </row>
    <row r="41" spans="1:5" ht="12.75">
      <c r="A41" s="29"/>
      <c r="B41" s="29" t="s">
        <v>50</v>
      </c>
      <c r="C41" s="29"/>
      <c r="D41" s="29"/>
      <c r="E41" s="29">
        <f>E36+E37+E38+E39+E40</f>
        <v>52017.5</v>
      </c>
    </row>
    <row r="42" spans="1:5" ht="12.75">
      <c r="A42" s="23" t="s">
        <v>84</v>
      </c>
      <c r="B42" s="23"/>
      <c r="C42" s="23"/>
      <c r="D42" s="23"/>
      <c r="E42" s="23"/>
    </row>
    <row r="43" spans="1:5" ht="12.75">
      <c r="A43" s="24" t="s">
        <v>1</v>
      </c>
      <c r="B43" s="25" t="s">
        <v>44</v>
      </c>
      <c r="C43" s="25" t="s">
        <v>2</v>
      </c>
      <c r="D43" s="25" t="s">
        <v>45</v>
      </c>
      <c r="E43" s="25" t="s">
        <v>46</v>
      </c>
    </row>
    <row r="44" spans="1:5" ht="14.25" customHeight="1">
      <c r="A44" s="26">
        <v>1</v>
      </c>
      <c r="B44" s="26" t="s">
        <v>69</v>
      </c>
      <c r="C44" s="26" t="s">
        <v>48</v>
      </c>
      <c r="D44" s="26"/>
      <c r="E44" s="26">
        <v>1261.76</v>
      </c>
    </row>
    <row r="45" spans="1:5" ht="12.75">
      <c r="A45" s="26">
        <v>2</v>
      </c>
      <c r="B45" s="28" t="s">
        <v>79</v>
      </c>
      <c r="C45" s="28" t="s">
        <v>48</v>
      </c>
      <c r="D45" s="32"/>
      <c r="E45" s="32">
        <v>157.72</v>
      </c>
    </row>
    <row r="46" spans="1:5" ht="12.75">
      <c r="A46" s="26">
        <v>3</v>
      </c>
      <c r="B46" s="27" t="s">
        <v>85</v>
      </c>
      <c r="C46" s="28" t="s">
        <v>48</v>
      </c>
      <c r="D46" s="26"/>
      <c r="E46" s="26">
        <v>1633.09</v>
      </c>
    </row>
    <row r="47" spans="1:5" ht="12.75">
      <c r="A47" s="29"/>
      <c r="B47" s="29" t="s">
        <v>50</v>
      </c>
      <c r="C47" s="29"/>
      <c r="D47" s="29"/>
      <c r="E47" s="29">
        <f>E44+E45+E46</f>
        <v>3052.5699999999997</v>
      </c>
    </row>
    <row r="48" spans="1:5" ht="12.75">
      <c r="A48" s="23" t="s">
        <v>57</v>
      </c>
      <c r="B48" s="23"/>
      <c r="C48" s="23"/>
      <c r="D48" s="23"/>
      <c r="E48" s="23"/>
    </row>
    <row r="49" spans="1:5" ht="12.75">
      <c r="A49" s="32">
        <v>1</v>
      </c>
      <c r="B49" s="26" t="s">
        <v>69</v>
      </c>
      <c r="C49" s="26" t="s">
        <v>48</v>
      </c>
      <c r="D49" s="26"/>
      <c r="E49" s="26">
        <v>1261.76</v>
      </c>
    </row>
    <row r="50" spans="1:5" ht="32.25" customHeight="1">
      <c r="A50" s="32">
        <v>2</v>
      </c>
      <c r="B50" s="28" t="s">
        <v>79</v>
      </c>
      <c r="C50" s="28" t="s">
        <v>48</v>
      </c>
      <c r="D50" s="32"/>
      <c r="E50" s="32">
        <v>157.72</v>
      </c>
    </row>
    <row r="51" spans="1:5" ht="29.25" customHeight="1">
      <c r="A51" s="32">
        <v>3</v>
      </c>
      <c r="B51" s="28" t="s">
        <v>86</v>
      </c>
      <c r="C51" s="28" t="s">
        <v>48</v>
      </c>
      <c r="D51" s="32"/>
      <c r="E51" s="32">
        <v>14926.08</v>
      </c>
    </row>
    <row r="52" spans="1:5" ht="12.75">
      <c r="A52" s="32">
        <v>4</v>
      </c>
      <c r="B52" s="28" t="s">
        <v>87</v>
      </c>
      <c r="C52" s="28" t="s">
        <v>48</v>
      </c>
      <c r="D52" s="32"/>
      <c r="E52" s="32">
        <v>1783.59</v>
      </c>
    </row>
    <row r="53" spans="1:5" ht="12.75">
      <c r="A53" s="29"/>
      <c r="B53" s="29" t="s">
        <v>50</v>
      </c>
      <c r="C53" s="29"/>
      <c r="D53" s="29"/>
      <c r="E53" s="29">
        <f>E49+E50+E51+E52</f>
        <v>18129.149999999998</v>
      </c>
    </row>
    <row r="54" spans="1:5" ht="12.75">
      <c r="A54" s="38"/>
      <c r="B54" s="38"/>
      <c r="C54" s="38"/>
      <c r="D54" s="38"/>
      <c r="E54" s="38"/>
    </row>
    <row r="55" spans="1:5" ht="12.75">
      <c r="A55" s="23" t="s">
        <v>60</v>
      </c>
      <c r="B55" s="23"/>
      <c r="C55" s="23"/>
      <c r="D55" s="23"/>
      <c r="E55" s="23"/>
    </row>
    <row r="56" spans="1:5" ht="12.75">
      <c r="A56" s="32">
        <v>1</v>
      </c>
      <c r="B56" s="26" t="s">
        <v>69</v>
      </c>
      <c r="C56" s="26" t="s">
        <v>48</v>
      </c>
      <c r="D56" s="26"/>
      <c r="E56" s="26">
        <v>1261.76</v>
      </c>
    </row>
    <row r="57" spans="1:5" ht="12.75">
      <c r="A57" s="32">
        <v>2</v>
      </c>
      <c r="B57" s="28" t="s">
        <v>79</v>
      </c>
      <c r="C57" s="28" t="s">
        <v>48</v>
      </c>
      <c r="D57" s="32"/>
      <c r="E57" s="32">
        <v>157.72</v>
      </c>
    </row>
    <row r="58" spans="1:5" ht="12.75">
      <c r="A58" s="32">
        <v>3</v>
      </c>
      <c r="B58" s="28" t="s">
        <v>70</v>
      </c>
      <c r="C58" s="28" t="s">
        <v>48</v>
      </c>
      <c r="D58" s="32"/>
      <c r="E58" s="32">
        <v>7684.8</v>
      </c>
    </row>
    <row r="59" spans="1:5" ht="12.75">
      <c r="A59" s="32">
        <v>4</v>
      </c>
      <c r="B59" s="28"/>
      <c r="C59" s="28"/>
      <c r="D59" s="32"/>
      <c r="E59" s="32"/>
    </row>
    <row r="60" spans="1:5" ht="12.75">
      <c r="A60" s="29"/>
      <c r="B60" s="29" t="s">
        <v>50</v>
      </c>
      <c r="C60" s="29"/>
      <c r="D60" s="29"/>
      <c r="E60" s="29">
        <f>E56+E57+E58+E59</f>
        <v>9104.28</v>
      </c>
    </row>
    <row r="62" spans="1:5" ht="12.75">
      <c r="A62" s="23" t="s">
        <v>88</v>
      </c>
      <c r="B62" s="23"/>
      <c r="C62" s="23"/>
      <c r="D62" s="23"/>
      <c r="E62" s="23"/>
    </row>
    <row r="63" spans="1:5" ht="12.75">
      <c r="A63" s="32">
        <v>1</v>
      </c>
      <c r="B63" s="26" t="s">
        <v>69</v>
      </c>
      <c r="C63" s="26" t="s">
        <v>48</v>
      </c>
      <c r="D63" s="26"/>
      <c r="E63" s="26">
        <v>1261.76</v>
      </c>
    </row>
    <row r="64" spans="1:5" ht="12.75">
      <c r="A64" s="32">
        <v>2</v>
      </c>
      <c r="B64" s="28" t="s">
        <v>79</v>
      </c>
      <c r="C64" s="28" t="s">
        <v>48</v>
      </c>
      <c r="D64" s="32"/>
      <c r="E64" s="32">
        <v>157.72</v>
      </c>
    </row>
    <row r="65" spans="1:5" ht="12.75">
      <c r="A65" s="32">
        <v>3</v>
      </c>
      <c r="B65" s="28" t="s">
        <v>89</v>
      </c>
      <c r="C65" s="28" t="s">
        <v>48</v>
      </c>
      <c r="D65" s="32"/>
      <c r="E65" s="32">
        <v>3677.28</v>
      </c>
    </row>
    <row r="66" spans="1:5" ht="12.75">
      <c r="A66" s="32">
        <v>4</v>
      </c>
      <c r="B66" s="28"/>
      <c r="C66" s="28"/>
      <c r="D66" s="32"/>
      <c r="E66" s="32"/>
    </row>
    <row r="67" spans="1:5" ht="12.75">
      <c r="A67" s="29"/>
      <c r="B67" s="29" t="s">
        <v>50</v>
      </c>
      <c r="C67" s="29"/>
      <c r="D67" s="29"/>
      <c r="E67" s="29">
        <f>E63+E64+E65+E66</f>
        <v>5096.76</v>
      </c>
    </row>
    <row r="69" spans="1:5" ht="12.75">
      <c r="A69" s="23" t="s">
        <v>90</v>
      </c>
      <c r="B69" s="23"/>
      <c r="C69" s="23"/>
      <c r="D69" s="23"/>
      <c r="E69" s="23"/>
    </row>
    <row r="70" spans="1:5" ht="12.75">
      <c r="A70" s="32">
        <v>1</v>
      </c>
      <c r="B70" s="26" t="s">
        <v>69</v>
      </c>
      <c r="C70" s="26" t="s">
        <v>48</v>
      </c>
      <c r="D70" s="26"/>
      <c r="E70" s="26">
        <v>1261.76</v>
      </c>
    </row>
    <row r="71" spans="1:5" ht="12.75">
      <c r="A71" s="32">
        <v>2</v>
      </c>
      <c r="B71" s="28" t="s">
        <v>79</v>
      </c>
      <c r="C71" s="28" t="s">
        <v>48</v>
      </c>
      <c r="D71" s="32"/>
      <c r="E71" s="32">
        <v>157.72</v>
      </c>
    </row>
    <row r="72" spans="1:5" ht="12.75">
      <c r="A72" s="32">
        <v>3</v>
      </c>
      <c r="B72" s="28" t="s">
        <v>91</v>
      </c>
      <c r="C72" s="28" t="s">
        <v>48</v>
      </c>
      <c r="D72" s="32"/>
      <c r="E72" s="32">
        <v>468.72</v>
      </c>
    </row>
    <row r="73" spans="1:5" ht="12.75">
      <c r="A73" s="32">
        <v>4</v>
      </c>
      <c r="B73" s="28" t="s">
        <v>92</v>
      </c>
      <c r="C73" s="28" t="s">
        <v>48</v>
      </c>
      <c r="D73" s="37" t="s">
        <v>93</v>
      </c>
      <c r="E73" s="32">
        <v>3245.68</v>
      </c>
    </row>
    <row r="74" spans="1:5" ht="12.75">
      <c r="A74" s="29"/>
      <c r="B74" s="29" t="s">
        <v>50</v>
      </c>
      <c r="C74" s="29"/>
      <c r="D74" s="29"/>
      <c r="E74" s="29">
        <f>E70+E71+E72+E73</f>
        <v>5133.88</v>
      </c>
    </row>
    <row r="76" spans="1:5" ht="12.75">
      <c r="A76" s="23" t="s">
        <v>64</v>
      </c>
      <c r="B76" s="23"/>
      <c r="C76" s="23"/>
      <c r="D76" s="23"/>
      <c r="E76" s="23"/>
    </row>
    <row r="77" spans="1:5" ht="12.75">
      <c r="A77" s="32">
        <v>1</v>
      </c>
      <c r="B77" s="26" t="s">
        <v>69</v>
      </c>
      <c r="C77" s="26" t="s">
        <v>48</v>
      </c>
      <c r="D77" s="26"/>
      <c r="E77" s="26">
        <v>1261.76</v>
      </c>
    </row>
    <row r="78" spans="1:5" ht="34.5" customHeight="1">
      <c r="A78" s="32">
        <v>2</v>
      </c>
      <c r="B78" s="28" t="s">
        <v>79</v>
      </c>
      <c r="C78" s="28" t="s">
        <v>48</v>
      </c>
      <c r="D78" s="32"/>
      <c r="E78" s="32">
        <v>157.72</v>
      </c>
    </row>
    <row r="79" spans="1:5" ht="12.75">
      <c r="A79" s="32">
        <v>3</v>
      </c>
      <c r="B79" s="28" t="s">
        <v>94</v>
      </c>
      <c r="C79" s="28" t="s">
        <v>48</v>
      </c>
      <c r="D79" s="32" t="s">
        <v>95</v>
      </c>
      <c r="E79" s="32">
        <v>6075.94</v>
      </c>
    </row>
    <row r="80" spans="1:5" ht="12.75">
      <c r="A80" s="32">
        <v>4</v>
      </c>
      <c r="B80" s="28"/>
      <c r="C80" s="28"/>
      <c r="D80" s="32"/>
      <c r="E80" s="32"/>
    </row>
    <row r="81" spans="1:5" ht="12.75">
      <c r="A81" s="32">
        <v>5</v>
      </c>
      <c r="B81" s="28"/>
      <c r="C81" s="28"/>
      <c r="D81" s="32"/>
      <c r="E81" s="32"/>
    </row>
    <row r="82" spans="1:5" ht="12.75">
      <c r="A82" s="29"/>
      <c r="B82" s="29" t="s">
        <v>50</v>
      </c>
      <c r="C82" s="29"/>
      <c r="D82" s="29"/>
      <c r="E82" s="29">
        <f>E77+E78+E79+E80+E81</f>
        <v>7495.42</v>
      </c>
    </row>
    <row r="84" spans="1:5" ht="12.75">
      <c r="A84" s="31"/>
      <c r="B84" s="31" t="s">
        <v>68</v>
      </c>
      <c r="C84" s="31"/>
      <c r="D84" s="31"/>
      <c r="E84" s="31">
        <f>E7+E15+E21+E26+E33+E41+E47+E53+E60+E67+E74+E82</f>
        <v>126161.78999999998</v>
      </c>
    </row>
  </sheetData>
  <sheetProtection selectLockedCells="1" selectUnlockedCells="1"/>
  <mergeCells count="12">
    <mergeCell ref="A1:E1"/>
    <mergeCell ref="A9:E9"/>
    <mergeCell ref="A16:E16"/>
    <mergeCell ref="A22:E22"/>
    <mergeCell ref="A27:E27"/>
    <mergeCell ref="A34:E34"/>
    <mergeCell ref="A42:E42"/>
    <mergeCell ref="A48:E48"/>
    <mergeCell ref="A55:E55"/>
    <mergeCell ref="A62:E62"/>
    <mergeCell ref="A69:E69"/>
    <mergeCell ref="A76:E7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2015-12-10T07:05:49Z</cp:lastPrinted>
  <dcterms:modified xsi:type="dcterms:W3CDTF">2016-03-09T11:16:03Z</dcterms:modified>
  <cp:category/>
  <cp:version/>
  <cp:contentType/>
  <cp:contentStatus/>
  <cp:revision>151</cp:revision>
</cp:coreProperties>
</file>