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9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<sst xmlns="http://schemas.openxmlformats.org/spreadsheetml/2006/main" count="222" uniqueCount="98">
  <si>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</si>
  <si>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</si>
  <si>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</si>
  <si>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</si>
  <si>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</si>
  <si>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</si>
  <si>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</si>
  <si>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</si>
  <si>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</si>
  <si>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</si>
  <si>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</si>
  <si>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</si>
  <si>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</si>
  <si>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</si>
  <si>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Октябрьская</t>
  </si>
  <si>
    <t>18\1</t>
  </si>
  <si>
    <t>01.10.2012 г.</t>
  </si>
  <si>
    <t xml:space="preserve">Ремонт жилья </t>
  </si>
  <si>
    <t>Ремонт УУТЭ</t>
  </si>
  <si>
    <t>Доп.статья</t>
  </si>
  <si>
    <t xml:space="preserve">Ремонт жилья:субабоненты </t>
  </si>
  <si>
    <t>Узлы учета:повышающий коэфф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</si>
  <si>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</si>
  <si>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</si>
  <si>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</si>
  <si>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</si>
  <si>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</si>
  <si>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</si>
  <si>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</si>
  <si>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</si>
  <si>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</si>
  <si>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</si>
  <si>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</si>
  <si>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</si>
  <si>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</si>
  <si>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</si>
  <si>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</si>
  <si>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</si>
  <si>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</si>
  <si>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</si>
  <si>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</si>
  <si>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Лифт</t>
  </si>
  <si>
    <t>ИТОГО ПО ДОМУ</t>
  </si>
  <si>
    <t>Январь 2015 г.</t>
  </si>
  <si>
    <t>Вид работ</t>
  </si>
  <si>
    <t>Место проведения работ</t>
  </si>
  <si>
    <t>Сумма</t>
  </si>
  <si>
    <t>Установка почтовых ящиков</t>
  </si>
  <si>
    <t>Октябрьская 18/1</t>
  </si>
  <si>
    <t>Замена оконных блоков из ПВХ в подъезде</t>
  </si>
  <si>
    <t>ИТОГО</t>
  </si>
  <si>
    <t>Февраль 2015 г.</t>
  </si>
  <si>
    <t>Ремонт внутреннего ливнестока</t>
  </si>
  <si>
    <t>подвал</t>
  </si>
  <si>
    <t>Смена трубопровода ХВС ф 63 мм</t>
  </si>
  <si>
    <t>Июль 2015 г.</t>
  </si>
  <si>
    <t>Ремонт кровли</t>
  </si>
  <si>
    <t>вход в подъезд и подвалы</t>
  </si>
  <si>
    <t>Подготовка к опрессовке ГВС: установка шарового фланцевого крана ф 80 мм</t>
  </si>
  <si>
    <t>Октябрь 2015 г.</t>
  </si>
  <si>
    <t>Ремонт оконных откосов в подъезде, ремонт штукатурки стены и потолка в подвале</t>
  </si>
  <si>
    <t>ВСЕГО</t>
  </si>
  <si>
    <t>Очистка проточной части расходомера ДУ15-50, электромагнитные, вихревые расходомеры ПРЭМ, ВЭПС,ВПС, ДУ 65-80,ДУ 50</t>
  </si>
  <si>
    <t>Март 2015 г.</t>
  </si>
  <si>
    <t>Изготовление и установка информационных стендов</t>
  </si>
  <si>
    <t>Прочистка внутреннего ливнестока</t>
  </si>
  <si>
    <t>Апрель 2015 г.</t>
  </si>
  <si>
    <t>Закрытие отопительного периода: слив воды из системы</t>
  </si>
  <si>
    <t>Май 2015 г.</t>
  </si>
  <si>
    <t>Благоустройство дворовой территории</t>
  </si>
  <si>
    <t>Июнь 2015 г.</t>
  </si>
  <si>
    <t>Акарицидная обработка</t>
  </si>
  <si>
    <t>Опрессовка внутренней системы ЦО</t>
  </si>
  <si>
    <t>Проверка термопреобразователя сопротивления ТСМ (пара)</t>
  </si>
  <si>
    <t>Проверка водосчетчиков для организации ф 15 мм</t>
  </si>
  <si>
    <t>Распил пней деревьев</t>
  </si>
  <si>
    <t>Акарицидная обработка: снятие начислений за июнь 2015 г.</t>
  </si>
  <si>
    <t>Опрессовка ввода ГВС</t>
  </si>
  <si>
    <t>Изготовление и установка решеток на продухи</t>
  </si>
  <si>
    <t>Август 2015 г.</t>
  </si>
  <si>
    <t>Ремонт двери и установка замка</t>
  </si>
  <si>
    <t>выход на кровлю</t>
  </si>
  <si>
    <t>Слив воды из системы ЦО</t>
  </si>
  <si>
    <t>Сентябрь 2015 г.</t>
  </si>
  <si>
    <t>Подготовка к запуску системы ЦО: промывка системы</t>
  </si>
  <si>
    <t>Нумерация этажей возле лифта</t>
  </si>
  <si>
    <t>Ноябрь 2015 г.</t>
  </si>
  <si>
    <t>Укрепление парапета, очистка кровли от мусора</t>
  </si>
  <si>
    <t>Ликвидация воздушных пробок в стояках</t>
  </si>
  <si>
    <t>кв. 39,3,9,15,21,27,33,39,45,51,6,12,18,24,30,36,42,48,54,5,11,17,23,29,35,41,47,53,37,1,7,13,19,25,31,37,43,49</t>
  </si>
  <si>
    <t>Смена трубопровода ГВС ф 32 мм</t>
  </si>
  <si>
    <t>кв. 43</t>
  </si>
  <si>
    <t>Декабрь 2015 г.</t>
  </si>
  <si>
    <t>Т/о УУТЭ ЦО и ГВС</t>
  </si>
  <si>
    <t>Т/о общедомовых приборов учета электроэнергии</t>
  </si>
  <si>
    <t>Ремонт УУТЭ, приварка фланцевых соединений ф 50 мм</t>
  </si>
  <si>
    <t>Устранение непрогрева системы ЦО: ликвидация воздушных пробок в стояках</t>
  </si>
  <si>
    <t>кв. 39,45,61,1,7,27,33,6,12,17,21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</si>
</sst>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4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 wrapText="1"/>
    </xf>
    <xf numFmtId="164" fontId="6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7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0" fillId="0" borderId="1" xfId="0" applyBorder="1" applyAlignment="1">
      <alignment/>
    </xf>
    <xf numFmtId="164" fontId="3" fillId="2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8" fillId="5" borderId="1" xfId="0" applyNumberFormat="1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 wrapText="1"/>
    </xf>
    <xf numFmtId="164" fontId="10" fillId="6" borderId="1" xfId="0" applyNumberFormat="1" applyFont="1" applyFill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 wrapText="1"/>
    </xf>
    <xf numFmtId="164" fontId="13" fillId="6" borderId="1" xfId="0" applyFont="1" applyFill="1" applyBorder="1" applyAlignment="1">
      <alignment horizontal="center"/>
    </xf>
    <xf numFmtId="164" fontId="11" fillId="0" borderId="1" xfId="0" applyFont="1" applyBorder="1" applyAlignment="1">
      <alignment horizontal="justify"/>
    </xf>
    <xf numFmtId="164" fontId="13" fillId="0" borderId="0" xfId="0" applyFont="1" applyFill="1" applyBorder="1" applyAlignment="1">
      <alignment horizontal="center"/>
    </xf>
    <xf numFmtId="164" fontId="13" fillId="6" borderId="0" xfId="0" applyFont="1" applyFill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4" fillId="0" borderId="1" xfId="0" applyFont="1" applyBorder="1" applyAlignment="1">
      <alignment horizontal="center"/>
    </xf>
    <xf numFmtId="164" fontId="1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980">
          <cell r="E980">
            <v>2592.29</v>
          </cell>
          <cell r="F980">
            <v>83880.73</v>
          </cell>
          <cell r="G980">
            <v>147488.57</v>
          </cell>
          <cell r="H980">
            <v>145563.34</v>
          </cell>
          <cell r="I980">
            <v>123999.30999999998</v>
          </cell>
          <cell r="J980">
            <v>105444.76000000002</v>
          </cell>
          <cell r="K980">
            <v>4517.520000000019</v>
          </cell>
        </row>
        <row r="981">
          <cell r="E981">
            <v>8788.49</v>
          </cell>
          <cell r="F981">
            <v>24359.45</v>
          </cell>
          <cell r="G981">
            <v>66728.12</v>
          </cell>
          <cell r="H981">
            <v>75607.73999999999</v>
          </cell>
          <cell r="I981">
            <v>5138.04</v>
          </cell>
          <cell r="J981">
            <v>94829.15</v>
          </cell>
          <cell r="K981">
            <v>-91.1299999999901</v>
          </cell>
        </row>
        <row r="982">
          <cell r="E982">
            <v>0</v>
          </cell>
          <cell r="F982">
            <v>1000</v>
          </cell>
          <cell r="G982">
            <v>480</v>
          </cell>
          <cell r="H982">
            <v>480</v>
          </cell>
          <cell r="I982">
            <v>0</v>
          </cell>
          <cell r="J982">
            <v>1480</v>
          </cell>
          <cell r="K982">
            <v>0</v>
          </cell>
        </row>
        <row r="983"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E984">
            <v>0</v>
          </cell>
          <cell r="F984">
            <v>0</v>
          </cell>
          <cell r="G984">
            <v>0</v>
          </cell>
          <cell r="H984">
            <v>7585.03</v>
          </cell>
          <cell r="I984">
            <v>0</v>
          </cell>
          <cell r="J984">
            <v>7585.03</v>
          </cell>
          <cell r="K984">
            <v>0</v>
          </cell>
        </row>
        <row r="985"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7">
          <cell r="E987">
            <v>1957.31</v>
          </cell>
          <cell r="F987">
            <v>8591.45</v>
          </cell>
          <cell r="G987">
            <v>53726.240000000005</v>
          </cell>
          <cell r="H987">
            <v>52844.51000000001</v>
          </cell>
          <cell r="I987">
            <v>74348.92</v>
          </cell>
          <cell r="J987">
            <v>-12912.959999999992</v>
          </cell>
          <cell r="K987">
            <v>2839.0399999999936</v>
          </cell>
        </row>
        <row r="988">
          <cell r="E988">
            <v>1476.09</v>
          </cell>
          <cell r="F988">
            <v>-1476.09</v>
          </cell>
          <cell r="G988">
            <v>41821.02</v>
          </cell>
          <cell r="H988">
            <v>41134.8</v>
          </cell>
          <cell r="I988">
            <v>41821.02</v>
          </cell>
          <cell r="J988">
            <v>-2162.3099999999904</v>
          </cell>
          <cell r="K988">
            <v>2162.3099999999904</v>
          </cell>
        </row>
        <row r="989">
          <cell r="E989">
            <v>-100.69</v>
          </cell>
          <cell r="F989">
            <v>-11124.86</v>
          </cell>
          <cell r="G989">
            <v>15613.200000000003</v>
          </cell>
          <cell r="H989">
            <v>15356.970000000001</v>
          </cell>
          <cell r="I989">
            <v>0</v>
          </cell>
          <cell r="J989">
            <v>4232.110000000001</v>
          </cell>
          <cell r="K989">
            <v>155.54000000000087</v>
          </cell>
        </row>
        <row r="990">
          <cell r="E990">
            <v>0</v>
          </cell>
          <cell r="F990">
            <v>0</v>
          </cell>
          <cell r="G990">
            <v>11152.320000000002</v>
          </cell>
          <cell r="H990">
            <v>10969.26</v>
          </cell>
          <cell r="I990">
            <v>1045.575</v>
          </cell>
          <cell r="J990">
            <v>9923.685</v>
          </cell>
          <cell r="K990">
            <v>183.0600000000013</v>
          </cell>
        </row>
        <row r="991">
          <cell r="E991">
            <v>104.3</v>
          </cell>
          <cell r="F991">
            <v>4018.41</v>
          </cell>
          <cell r="G991">
            <v>2955.3300000000004</v>
          </cell>
          <cell r="H991">
            <v>2906.8599999999997</v>
          </cell>
          <cell r="I991">
            <v>1680</v>
          </cell>
          <cell r="J991">
            <v>5245.2699999999995</v>
          </cell>
          <cell r="K991">
            <v>152.7700000000009</v>
          </cell>
        </row>
        <row r="992">
          <cell r="E992">
            <v>2.73</v>
          </cell>
          <cell r="F992">
            <v>185.24</v>
          </cell>
          <cell r="G992">
            <v>83.64</v>
          </cell>
          <cell r="H992">
            <v>82.24000000000001</v>
          </cell>
          <cell r="I992">
            <v>0</v>
          </cell>
          <cell r="J992">
            <v>267.48</v>
          </cell>
          <cell r="K992">
            <v>4.1299999999999955</v>
          </cell>
        </row>
        <row r="993">
          <cell r="E993">
            <v>746.8</v>
          </cell>
          <cell r="F993">
            <v>-746.8</v>
          </cell>
          <cell r="G993">
            <v>21161.519999999993</v>
          </cell>
          <cell r="H993">
            <v>20814.200000000004</v>
          </cell>
          <cell r="I993">
            <v>21161.519999999993</v>
          </cell>
          <cell r="J993">
            <v>-1094.119999999988</v>
          </cell>
          <cell r="K993">
            <v>1094.119999999988</v>
          </cell>
        </row>
        <row r="994">
          <cell r="E994">
            <v>364.01</v>
          </cell>
          <cell r="F994">
            <v>-21799.85</v>
          </cell>
          <cell r="G994">
            <v>10315.92</v>
          </cell>
          <cell r="H994">
            <v>10146.57</v>
          </cell>
          <cell r="I994">
            <v>24720.048840000003</v>
          </cell>
          <cell r="J994">
            <v>-36373.32884</v>
          </cell>
          <cell r="K994">
            <v>533.3600000000006</v>
          </cell>
        </row>
        <row r="995">
          <cell r="E995">
            <v>93.4</v>
          </cell>
          <cell r="F995">
            <v>5866.04</v>
          </cell>
          <cell r="G995">
            <v>2648.6399999999994</v>
          </cell>
          <cell r="H995">
            <v>2605.2</v>
          </cell>
          <cell r="I995">
            <v>1272.72</v>
          </cell>
          <cell r="J995">
            <v>7198.5199999999995</v>
          </cell>
          <cell r="K995">
            <v>136.8399999999997</v>
          </cell>
        </row>
        <row r="997">
          <cell r="E997">
            <v>1025.67</v>
          </cell>
          <cell r="F997">
            <v>-1025.67</v>
          </cell>
          <cell r="G997">
            <v>27880.800000000007</v>
          </cell>
          <cell r="H997">
            <v>27637.03</v>
          </cell>
          <cell r="I997">
            <v>27880.800000000007</v>
          </cell>
          <cell r="J997">
            <v>-1269.440000000006</v>
          </cell>
          <cell r="K997">
            <v>1269.4400000000096</v>
          </cell>
        </row>
        <row r="998"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E999">
            <v>848.23</v>
          </cell>
          <cell r="F999">
            <v>-848.23</v>
          </cell>
          <cell r="G999">
            <v>25929.839999999997</v>
          </cell>
          <cell r="H999">
            <v>25597.449999999997</v>
          </cell>
          <cell r="I999">
            <v>25929.839999999997</v>
          </cell>
          <cell r="J999">
            <v>-1180.619999999999</v>
          </cell>
          <cell r="K999">
            <v>1180.619999999999</v>
          </cell>
        </row>
        <row r="1000">
          <cell r="E1000">
            <v>779.05</v>
          </cell>
          <cell r="F1000">
            <v>0</v>
          </cell>
          <cell r="G1000">
            <v>3067.439999999999</v>
          </cell>
          <cell r="H1000">
            <v>3748.13</v>
          </cell>
          <cell r="I1000">
            <v>3748.13</v>
          </cell>
          <cell r="J1000">
            <v>0</v>
          </cell>
          <cell r="K1000">
            <v>98.35999999999876</v>
          </cell>
        </row>
        <row r="1001">
          <cell r="E1001">
            <v>1757.58</v>
          </cell>
          <cell r="F1001">
            <v>-1757.58</v>
          </cell>
          <cell r="G1001">
            <v>52973.52</v>
          </cell>
          <cell r="H1001">
            <v>52319.18</v>
          </cell>
          <cell r="I1001">
            <v>52973.52</v>
          </cell>
          <cell r="J1001">
            <v>-2411.9199999999983</v>
          </cell>
          <cell r="K1001">
            <v>2411.9199999999983</v>
          </cell>
        </row>
        <row r="1002">
          <cell r="E1002">
            <v>2449.55</v>
          </cell>
          <cell r="F1002">
            <v>-2449.55</v>
          </cell>
          <cell r="G1002">
            <v>69702</v>
          </cell>
          <cell r="H1002">
            <v>68977.94</v>
          </cell>
          <cell r="I1002">
            <v>69702</v>
          </cell>
          <cell r="J1002">
            <v>-3173.6100000000006</v>
          </cell>
          <cell r="K1002">
            <v>3173.6100000000006</v>
          </cell>
        </row>
        <row r="1003">
          <cell r="E1003">
            <v>2107.43</v>
          </cell>
          <cell r="F1003">
            <v>-2107.43</v>
          </cell>
          <cell r="G1003">
            <v>59664.71999999999</v>
          </cell>
          <cell r="H1003">
            <v>59055.57000000001</v>
          </cell>
          <cell r="I1003">
            <v>59664.71999999999</v>
          </cell>
          <cell r="J1003">
            <v>-2716.57999999998</v>
          </cell>
          <cell r="K1003">
            <v>2716.57999999998</v>
          </cell>
        </row>
        <row r="1004">
          <cell r="E1004">
            <v>3517.1</v>
          </cell>
          <cell r="F1004">
            <v>-3517.1</v>
          </cell>
          <cell r="G1004">
            <v>105389.64000000001</v>
          </cell>
          <cell r="H1004">
            <v>104108.24</v>
          </cell>
          <cell r="I1004">
            <v>105389.64000000001</v>
          </cell>
          <cell r="J1004">
            <v>-4798.500000000015</v>
          </cell>
          <cell r="K1004">
            <v>4798.500000000015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0" zoomScaleNormal="80" workbookViewId="0" topLeftCell="A1">
      <selection activeCell="I7" sqref="I7"/>
    </sheetView>
  </sheetViews>
  <sheetFormatPr defaultColWidth="12.57421875" defaultRowHeight="12.75"/>
  <cols>
    <col min="1" max="1" width="5.28125" style="0" customWidth="1"/>
    <col min="2" max="2" width="18.7109375" style="0" customWidth="1"/>
    <col min="3" max="3" width="11.57421875" style="0" customWidth="1"/>
    <col min="4" max="4" width="34.57421875" style="0" customWidth="1"/>
    <col min="5" max="5" width="14.8515625" style="0" customWidth="1"/>
    <col min="6" max="6" width="15.00390625" style="0" customWidth="1"/>
    <col min="7" max="7" width="16.421875" style="0" customWidth="1"/>
    <col min="8" max="8" width="13.140625" style="0" customWidth="1"/>
    <col min="9" max="9" width="19.28125" style="0" customWidth="1"/>
    <col min="10" max="10" width="16.7109375" style="0" customWidth="1"/>
    <col min="11" max="11" width="15.421875" style="0" customWidth="1"/>
    <col min="12" max="12" width="10.851562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9" t="s">
        <v>11</v>
      </c>
    </row>
    <row r="4" spans="1:12" ht="30.7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9"/>
    </row>
    <row r="5" spans="1:12" ht="12.75">
      <c r="A5" s="10">
        <v>31</v>
      </c>
      <c r="B5" s="11" t="s">
        <v>14</v>
      </c>
      <c r="C5" s="11" t="s">
        <v>15</v>
      </c>
      <c r="D5" s="10"/>
      <c r="E5" s="10"/>
      <c r="F5" s="10"/>
      <c r="G5" s="10"/>
      <c r="H5" s="10"/>
      <c r="I5" s="10"/>
      <c r="J5" s="10"/>
      <c r="K5" s="10"/>
      <c r="L5" s="12" t="s">
        <v>16</v>
      </c>
    </row>
    <row r="6" spans="1:12" ht="12.75">
      <c r="A6" s="13">
        <v>1</v>
      </c>
      <c r="B6" s="14"/>
      <c r="C6" s="14"/>
      <c r="D6" s="14" t="s">
        <v>17</v>
      </c>
      <c r="E6" s="15">
        <f>'[1]Лицевые счета домов свод'!E980</f>
        <v>2592.29</v>
      </c>
      <c r="F6" s="15">
        <f>'[1]Лицевые счета домов свод'!F980</f>
        <v>83880.73</v>
      </c>
      <c r="G6" s="15">
        <f>'[1]Лицевые счета домов свод'!G980</f>
        <v>147488.57</v>
      </c>
      <c r="H6" s="15">
        <f>'[1]Лицевые счета домов свод'!H980</f>
        <v>145563.34</v>
      </c>
      <c r="I6" s="15">
        <f>'[1]Лицевые счета домов свод'!I980</f>
        <v>123999.30999999998</v>
      </c>
      <c r="J6" s="15">
        <f>'[1]Лицевые счета домов свод'!J980</f>
        <v>105444.76000000002</v>
      </c>
      <c r="K6" s="15">
        <f>'[1]Лицевые счета домов свод'!K980</f>
        <v>4517.520000000019</v>
      </c>
      <c r="L6" s="16"/>
    </row>
    <row r="7" spans="1:12" ht="12.75">
      <c r="A7" s="14"/>
      <c r="B7" s="14"/>
      <c r="C7" s="14"/>
      <c r="D7" s="14" t="s">
        <v>18</v>
      </c>
      <c r="E7" s="15">
        <f>'[1]Лицевые счета домов свод'!E981</f>
        <v>8788.49</v>
      </c>
      <c r="F7" s="15">
        <f>'[1]Лицевые счета домов свод'!F981</f>
        <v>24359.45</v>
      </c>
      <c r="G7" s="15">
        <f>'[1]Лицевые счета домов свод'!G981</f>
        <v>66728.12</v>
      </c>
      <c r="H7" s="15">
        <f>'[1]Лицевые счета домов свод'!H981</f>
        <v>75607.73999999999</v>
      </c>
      <c r="I7" s="15">
        <f>'[1]Лицевые счета домов свод'!I981</f>
        <v>5138.04</v>
      </c>
      <c r="J7" s="15">
        <f>'[1]Лицевые счета домов свод'!J981</f>
        <v>94829.15</v>
      </c>
      <c r="K7" s="15">
        <f>'[1]Лицевые счета домов свод'!K981</f>
        <v>-91.1299999999901</v>
      </c>
      <c r="L7" s="16"/>
    </row>
    <row r="8" spans="1:12" ht="12.75">
      <c r="A8" s="14"/>
      <c r="B8" s="14"/>
      <c r="C8" s="14"/>
      <c r="D8" s="14" t="s">
        <v>19</v>
      </c>
      <c r="E8" s="15">
        <f>'[1]Лицевые счета домов свод'!E982</f>
        <v>0</v>
      </c>
      <c r="F8" s="15">
        <f>'[1]Лицевые счета домов свод'!F982</f>
        <v>1000</v>
      </c>
      <c r="G8" s="15">
        <f>'[1]Лицевые счета домов свод'!G982</f>
        <v>480</v>
      </c>
      <c r="H8" s="15">
        <f>'[1]Лицевые счета домов свод'!H982</f>
        <v>480</v>
      </c>
      <c r="I8" s="15">
        <f>'[1]Лицевые счета домов свод'!I982</f>
        <v>0</v>
      </c>
      <c r="J8" s="15">
        <f>'[1]Лицевые счета домов свод'!J982</f>
        <v>1480</v>
      </c>
      <c r="K8" s="15">
        <f>'[1]Лицевые счета домов свод'!K982</f>
        <v>0</v>
      </c>
      <c r="L8" s="16"/>
    </row>
    <row r="9" spans="1:12" ht="12.75">
      <c r="A9" s="14"/>
      <c r="B9" s="14"/>
      <c r="C9" s="14"/>
      <c r="D9" s="14" t="s">
        <v>20</v>
      </c>
      <c r="E9" s="15">
        <f>'[1]Лицевые счета домов свод'!E983</f>
        <v>0</v>
      </c>
      <c r="F9" s="15">
        <f>'[1]Лицевые счета домов свод'!F983</f>
        <v>0</v>
      </c>
      <c r="G9" s="15">
        <f>'[1]Лицевые счета домов свод'!G983</f>
        <v>0</v>
      </c>
      <c r="H9" s="15">
        <f>'[1]Лицевые счета домов свод'!H983</f>
        <v>0</v>
      </c>
      <c r="I9" s="15">
        <f>'[1]Лицевые счета домов свод'!I983</f>
        <v>0</v>
      </c>
      <c r="J9" s="15">
        <f>'[1]Лицевые счета домов свод'!J983</f>
        <v>0</v>
      </c>
      <c r="K9" s="15">
        <f>'[1]Лицевые счета домов свод'!K983</f>
        <v>0</v>
      </c>
      <c r="L9" s="16"/>
    </row>
    <row r="10" spans="1:12" ht="12.75">
      <c r="A10" s="14"/>
      <c r="B10" s="14"/>
      <c r="C10" s="14"/>
      <c r="D10" s="14" t="s">
        <v>21</v>
      </c>
      <c r="E10" s="15">
        <f>'[1]Лицевые счета домов свод'!E984</f>
        <v>0</v>
      </c>
      <c r="F10" s="15">
        <f>'[1]Лицевые счета домов свод'!F984</f>
        <v>0</v>
      </c>
      <c r="G10" s="15">
        <f>'[1]Лицевые счета домов свод'!G984</f>
        <v>0</v>
      </c>
      <c r="H10" s="15">
        <f>'[1]Лицевые счета домов свод'!H984</f>
        <v>7585.03</v>
      </c>
      <c r="I10" s="15">
        <f>'[1]Лицевые счета домов свод'!I984</f>
        <v>0</v>
      </c>
      <c r="J10" s="15">
        <f>'[1]Лицевые счета домов свод'!J984</f>
        <v>7585.03</v>
      </c>
      <c r="K10" s="15">
        <f>'[1]Лицевые счета домов свод'!K984</f>
        <v>0</v>
      </c>
      <c r="L10" s="16"/>
    </row>
    <row r="11" spans="1:12" ht="12.75">
      <c r="A11" s="14"/>
      <c r="B11" s="14"/>
      <c r="C11" s="14"/>
      <c r="D11" s="14" t="s">
        <v>22</v>
      </c>
      <c r="E11" s="15">
        <f>'[1]Лицевые счета домов свод'!E985</f>
        <v>0</v>
      </c>
      <c r="F11" s="15">
        <f>'[1]Лицевые счета домов свод'!F985</f>
        <v>0</v>
      </c>
      <c r="G11" s="15">
        <f>'[1]Лицевые счета домов свод'!G985</f>
        <v>0</v>
      </c>
      <c r="H11" s="15">
        <f>'[1]Лицевые счета домов свод'!H985</f>
        <v>0</v>
      </c>
      <c r="I11" s="15">
        <f>'[1]Лицевые счета домов свод'!I985</f>
        <v>0</v>
      </c>
      <c r="J11" s="15">
        <f>'[1]Лицевые счета домов свод'!J985</f>
        <v>0</v>
      </c>
      <c r="K11" s="15">
        <f>'[1]Лицевые счета домов свод'!K985</f>
        <v>0</v>
      </c>
      <c r="L11" s="16"/>
    </row>
    <row r="12" spans="1:12" ht="12.75">
      <c r="A12" s="14"/>
      <c r="B12" s="14"/>
      <c r="C12" s="14"/>
      <c r="D12" s="17" t="s">
        <v>23</v>
      </c>
      <c r="E12" s="17">
        <f>SUM(E5:E11)</f>
        <v>11380.779999999999</v>
      </c>
      <c r="F12" s="17">
        <f>SUM(F5:F11)</f>
        <v>109240.18</v>
      </c>
      <c r="G12" s="17">
        <f>SUM(G5:G11)</f>
        <v>214696.69</v>
      </c>
      <c r="H12" s="17">
        <f>SUM(H5:H11)</f>
        <v>229236.11</v>
      </c>
      <c r="I12" s="17">
        <f>SUM(I5:I11)</f>
        <v>129137.34999999998</v>
      </c>
      <c r="J12" s="17">
        <f>SUM(J5:J11)</f>
        <v>209338.94</v>
      </c>
      <c r="K12" s="17">
        <f>SUM(K5:K11)</f>
        <v>4426.3900000000285</v>
      </c>
      <c r="L12" s="18"/>
    </row>
    <row r="13" spans="1:12" ht="22.5" customHeight="1">
      <c r="A13" s="14"/>
      <c r="B13" s="14"/>
      <c r="C13" s="14"/>
      <c r="D13" s="19" t="s">
        <v>24</v>
      </c>
      <c r="E13" s="15">
        <f>'[1]Лицевые счета домов свод'!E987</f>
        <v>1957.31</v>
      </c>
      <c r="F13" s="15">
        <f>'[1]Лицевые счета домов свод'!F987</f>
        <v>8591.45</v>
      </c>
      <c r="G13" s="15">
        <f>'[1]Лицевые счета домов свод'!G987</f>
        <v>53726.240000000005</v>
      </c>
      <c r="H13" s="15">
        <f>'[1]Лицевые счета домов свод'!H987</f>
        <v>52844.51000000001</v>
      </c>
      <c r="I13" s="15">
        <f>'[1]Лицевые счета домов свод'!I987</f>
        <v>74348.92</v>
      </c>
      <c r="J13" s="15">
        <f>'[1]Лицевые счета домов свод'!J987</f>
        <v>-12912.959999999992</v>
      </c>
      <c r="K13" s="15">
        <f>'[1]Лицевые счета домов свод'!K987</f>
        <v>2839.0399999999936</v>
      </c>
      <c r="L13" s="16"/>
    </row>
    <row r="14" spans="1:12" ht="30" customHeight="1">
      <c r="A14" s="14"/>
      <c r="B14" s="14"/>
      <c r="C14" s="14"/>
      <c r="D14" s="19" t="s">
        <v>25</v>
      </c>
      <c r="E14" s="15">
        <f>'[1]Лицевые счета домов свод'!E988</f>
        <v>1476.09</v>
      </c>
      <c r="F14" s="15">
        <f>'[1]Лицевые счета домов свод'!F988</f>
        <v>-1476.09</v>
      </c>
      <c r="G14" s="15">
        <f>'[1]Лицевые счета домов свод'!G988</f>
        <v>41821.02</v>
      </c>
      <c r="H14" s="15">
        <f>'[1]Лицевые счета домов свод'!H988</f>
        <v>41134.8</v>
      </c>
      <c r="I14" s="15">
        <f>'[1]Лицевые счета домов свод'!I988</f>
        <v>41821.02</v>
      </c>
      <c r="J14" s="15">
        <f>'[1]Лицевые счета домов свод'!J988</f>
        <v>-2162.3099999999904</v>
      </c>
      <c r="K14" s="15">
        <f>'[1]Лицевые счета домов свод'!K988</f>
        <v>2162.3099999999904</v>
      </c>
      <c r="L14" s="16"/>
    </row>
    <row r="15" spans="1:12" ht="36" customHeight="1">
      <c r="A15" s="14"/>
      <c r="B15" s="14"/>
      <c r="C15" s="14"/>
      <c r="D15" s="19" t="s">
        <v>26</v>
      </c>
      <c r="E15" s="15">
        <f>'[1]Лицевые счета домов свод'!E989</f>
        <v>-100.69</v>
      </c>
      <c r="F15" s="15">
        <f>'[1]Лицевые счета домов свод'!F989</f>
        <v>-11124.86</v>
      </c>
      <c r="G15" s="15">
        <f>'[1]Лицевые счета домов свод'!G989</f>
        <v>15613.200000000003</v>
      </c>
      <c r="H15" s="15">
        <f>'[1]Лицевые счета домов свод'!H989</f>
        <v>15356.970000000001</v>
      </c>
      <c r="I15" s="15">
        <f>'[1]Лицевые счета домов свод'!I989</f>
        <v>0</v>
      </c>
      <c r="J15" s="15">
        <f>'[1]Лицевые счета домов свод'!J989</f>
        <v>4232.110000000001</v>
      </c>
      <c r="K15" s="15">
        <f>'[1]Лицевые счета домов свод'!K989</f>
        <v>155.54000000000087</v>
      </c>
      <c r="L15" s="16"/>
    </row>
    <row r="16" spans="1:12" ht="36" customHeight="1">
      <c r="A16" s="14"/>
      <c r="B16" s="14"/>
      <c r="C16" s="14"/>
      <c r="D16" s="19" t="s">
        <v>27</v>
      </c>
      <c r="E16" s="15">
        <f>'[1]Лицевые счета домов свод'!E990</f>
        <v>0</v>
      </c>
      <c r="F16" s="15">
        <f>'[1]Лицевые счета домов свод'!F990</f>
        <v>0</v>
      </c>
      <c r="G16" s="15">
        <f>'[1]Лицевые счета домов свод'!G990</f>
        <v>11152.320000000002</v>
      </c>
      <c r="H16" s="15">
        <f>'[1]Лицевые счета домов свод'!H990</f>
        <v>10969.26</v>
      </c>
      <c r="I16" s="15">
        <f>'[1]Лицевые счета домов свод'!I990</f>
        <v>1045.575</v>
      </c>
      <c r="J16" s="15">
        <f>'[1]Лицевые счета домов свод'!J990</f>
        <v>9923.685</v>
      </c>
      <c r="K16" s="15">
        <f>'[1]Лицевые счета домов свод'!K990</f>
        <v>183.0600000000013</v>
      </c>
      <c r="L16" s="16"/>
    </row>
    <row r="17" spans="1:12" ht="12.75">
      <c r="A17" s="14"/>
      <c r="B17" s="14"/>
      <c r="C17" s="14"/>
      <c r="D17" s="14" t="s">
        <v>28</v>
      </c>
      <c r="E17" s="15">
        <f>'[1]Лицевые счета домов свод'!E991</f>
        <v>104.3</v>
      </c>
      <c r="F17" s="15">
        <f>'[1]Лицевые счета домов свод'!F991</f>
        <v>4018.41</v>
      </c>
      <c r="G17" s="15">
        <f>'[1]Лицевые счета домов свод'!G991</f>
        <v>2955.3300000000004</v>
      </c>
      <c r="H17" s="15">
        <f>'[1]Лицевые счета домов свод'!H991</f>
        <v>2906.8599999999997</v>
      </c>
      <c r="I17" s="15">
        <f>'[1]Лицевые счета домов свод'!I991</f>
        <v>1680</v>
      </c>
      <c r="J17" s="15">
        <f>'[1]Лицевые счета домов свод'!J991</f>
        <v>5245.2699999999995</v>
      </c>
      <c r="K17" s="15">
        <f>'[1]Лицевые счета домов свод'!K991</f>
        <v>152.7700000000009</v>
      </c>
      <c r="L17" s="16"/>
    </row>
    <row r="18" spans="1:12" ht="35.25" customHeight="1">
      <c r="A18" s="14"/>
      <c r="B18" s="14"/>
      <c r="C18" s="14"/>
      <c r="D18" s="19" t="s">
        <v>29</v>
      </c>
      <c r="E18" s="15">
        <f>'[1]Лицевые счета домов свод'!E992</f>
        <v>2.73</v>
      </c>
      <c r="F18" s="15">
        <f>'[1]Лицевые счета домов свод'!F992</f>
        <v>185.24</v>
      </c>
      <c r="G18" s="15">
        <f>'[1]Лицевые счета домов свод'!G992</f>
        <v>83.64</v>
      </c>
      <c r="H18" s="15">
        <f>'[1]Лицевые счета домов свод'!H992</f>
        <v>82.24000000000001</v>
      </c>
      <c r="I18" s="15">
        <f>'[1]Лицевые счета домов свод'!I992</f>
        <v>0</v>
      </c>
      <c r="J18" s="15">
        <f>'[1]Лицевые счета домов свод'!J992</f>
        <v>267.48</v>
      </c>
      <c r="K18" s="15">
        <f>'[1]Лицевые счета домов свод'!K992</f>
        <v>4.1299999999999955</v>
      </c>
      <c r="L18" s="16"/>
    </row>
    <row r="19" spans="1:12" ht="44.25" customHeight="1">
      <c r="A19" s="14"/>
      <c r="B19" s="14"/>
      <c r="C19" s="14"/>
      <c r="D19" s="19" t="s">
        <v>30</v>
      </c>
      <c r="E19" s="15">
        <f>'[1]Лицевые счета домов свод'!E993</f>
        <v>746.8</v>
      </c>
      <c r="F19" s="15">
        <f>'[1]Лицевые счета домов свод'!F993</f>
        <v>-746.8</v>
      </c>
      <c r="G19" s="15">
        <f>'[1]Лицевые счета домов свод'!G993</f>
        <v>21161.519999999993</v>
      </c>
      <c r="H19" s="15">
        <f>'[1]Лицевые счета домов свод'!H993</f>
        <v>20814.200000000004</v>
      </c>
      <c r="I19" s="15">
        <f>'[1]Лицевые счета домов свод'!I993</f>
        <v>21161.519999999993</v>
      </c>
      <c r="J19" s="15">
        <f>'[1]Лицевые счета домов свод'!J993</f>
        <v>-1094.119999999988</v>
      </c>
      <c r="K19" s="15">
        <f>'[1]Лицевые счета домов свод'!K993</f>
        <v>1094.119999999988</v>
      </c>
      <c r="L19" s="16"/>
    </row>
    <row r="20" spans="1:12" ht="24.75" customHeight="1">
      <c r="A20" s="14"/>
      <c r="B20" s="14"/>
      <c r="C20" s="14"/>
      <c r="D20" s="19" t="s">
        <v>31</v>
      </c>
      <c r="E20" s="15">
        <f>'[1]Лицевые счета домов свод'!E994</f>
        <v>364.01</v>
      </c>
      <c r="F20" s="15">
        <f>'[1]Лицевые счета домов свод'!F994</f>
        <v>-21799.85</v>
      </c>
      <c r="G20" s="15">
        <f>'[1]Лицевые счета домов свод'!G994</f>
        <v>10315.92</v>
      </c>
      <c r="H20" s="15">
        <f>'[1]Лицевые счета домов свод'!H994</f>
        <v>10146.57</v>
      </c>
      <c r="I20" s="15">
        <f>'[1]Лицевые счета домов свод'!I994</f>
        <v>24720.048840000003</v>
      </c>
      <c r="J20" s="15">
        <f>'[1]Лицевые счета домов свод'!J994</f>
        <v>-36373.32884</v>
      </c>
      <c r="K20" s="15">
        <f>'[1]Лицевые счета домов свод'!K994</f>
        <v>533.3600000000006</v>
      </c>
      <c r="L20" s="16"/>
    </row>
    <row r="21" spans="1:12" ht="36.75" customHeight="1">
      <c r="A21" s="14"/>
      <c r="B21" s="14"/>
      <c r="C21" s="14"/>
      <c r="D21" s="19" t="s">
        <v>32</v>
      </c>
      <c r="E21" s="15">
        <f>'[1]Лицевые счета домов свод'!E995</f>
        <v>93.4</v>
      </c>
      <c r="F21" s="15">
        <f>'[1]Лицевые счета домов свод'!F995</f>
        <v>5866.04</v>
      </c>
      <c r="G21" s="15">
        <f>'[1]Лицевые счета домов свод'!G995</f>
        <v>2648.6399999999994</v>
      </c>
      <c r="H21" s="15">
        <f>'[1]Лицевые счета домов свод'!H995</f>
        <v>2605.2</v>
      </c>
      <c r="I21" s="15">
        <f>'[1]Лицевые счета домов свод'!I995</f>
        <v>1272.72</v>
      </c>
      <c r="J21" s="15">
        <f>'[1]Лицевые счета домов свод'!J995</f>
        <v>7198.5199999999995</v>
      </c>
      <c r="K21" s="15">
        <f>'[1]Лицевые счета домов свод'!K995</f>
        <v>136.8399999999997</v>
      </c>
      <c r="L21" s="16"/>
    </row>
    <row r="22" spans="1:12" ht="12.75">
      <c r="A22" s="14"/>
      <c r="B22" s="14"/>
      <c r="C22" s="14"/>
      <c r="D22" s="17" t="s">
        <v>33</v>
      </c>
      <c r="E22" s="17">
        <f>SUM(E13:E21)</f>
        <v>4643.95</v>
      </c>
      <c r="F22" s="17">
        <f>SUM(F13:F21)</f>
        <v>-16486.459999999995</v>
      </c>
      <c r="G22" s="17">
        <f>SUM(G13:G21)</f>
        <v>159477.83000000002</v>
      </c>
      <c r="H22" s="17">
        <f>SUM(H13:H21)</f>
        <v>156860.61000000004</v>
      </c>
      <c r="I22" s="20">
        <f>SUM(I13:I21)</f>
        <v>166049.80384</v>
      </c>
      <c r="J22" s="20">
        <f>SUM(J13:J21)</f>
        <v>-25675.653839999974</v>
      </c>
      <c r="K22" s="17">
        <f>SUM(K13:K21)</f>
        <v>7261.169999999976</v>
      </c>
      <c r="L22" s="18"/>
    </row>
    <row r="23" spans="1:12" ht="12.75">
      <c r="A23" s="14"/>
      <c r="B23" s="14"/>
      <c r="C23" s="14"/>
      <c r="D23" s="14" t="s">
        <v>34</v>
      </c>
      <c r="E23" s="15">
        <f>'[1]Лицевые счета домов свод'!E997</f>
        <v>1025.67</v>
      </c>
      <c r="F23" s="15">
        <f>'[1]Лицевые счета домов свод'!F997</f>
        <v>-1025.67</v>
      </c>
      <c r="G23" s="15">
        <f>'[1]Лицевые счета домов свод'!G997</f>
        <v>27880.800000000007</v>
      </c>
      <c r="H23" s="15">
        <f>'[1]Лицевые счета домов свод'!H997</f>
        <v>27637.03</v>
      </c>
      <c r="I23" s="15">
        <f>'[1]Лицевые счета домов свод'!I997</f>
        <v>27880.800000000007</v>
      </c>
      <c r="J23" s="15">
        <f>'[1]Лицевые счета домов свод'!J997</f>
        <v>-1269.440000000006</v>
      </c>
      <c r="K23" s="15">
        <f>'[1]Лицевые счета домов свод'!K997</f>
        <v>1269.4400000000096</v>
      </c>
      <c r="L23" s="16"/>
    </row>
    <row r="24" spans="1:12" ht="12.75">
      <c r="A24" s="14"/>
      <c r="B24" s="14"/>
      <c r="C24" s="14"/>
      <c r="D24" s="14" t="s">
        <v>35</v>
      </c>
      <c r="E24" s="15">
        <f>'[1]Лицевые счета домов свод'!E998</f>
        <v>0</v>
      </c>
      <c r="F24" s="15">
        <f>'[1]Лицевые счета домов свод'!F998</f>
        <v>0</v>
      </c>
      <c r="G24" s="15">
        <f>'[1]Лицевые счета домов свод'!G998</f>
        <v>0</v>
      </c>
      <c r="H24" s="15">
        <f>'[1]Лицевые счета домов свод'!H998</f>
        <v>0</v>
      </c>
      <c r="I24" s="15">
        <f>'[1]Лицевые счета домов свод'!I998</f>
        <v>0</v>
      </c>
      <c r="J24" s="15">
        <f>'[1]Лицевые счета домов свод'!J998</f>
        <v>0</v>
      </c>
      <c r="K24" s="15">
        <f>'[1]Лицевые счета домов свод'!K998</f>
        <v>0</v>
      </c>
      <c r="L24" s="16"/>
    </row>
    <row r="25" spans="1:12" ht="12.75">
      <c r="A25" s="14"/>
      <c r="B25" s="14"/>
      <c r="C25" s="14"/>
      <c r="D25" s="14" t="s">
        <v>36</v>
      </c>
      <c r="E25" s="15">
        <f>'[1]Лицевые счета домов свод'!E999</f>
        <v>848.23</v>
      </c>
      <c r="F25" s="15">
        <f>'[1]Лицевые счета домов свод'!F999</f>
        <v>-848.23</v>
      </c>
      <c r="G25" s="15">
        <f>'[1]Лицевые счета домов свод'!G999</f>
        <v>25929.839999999997</v>
      </c>
      <c r="H25" s="15">
        <f>'[1]Лицевые счета домов свод'!H999</f>
        <v>25597.449999999997</v>
      </c>
      <c r="I25" s="15">
        <f>'[1]Лицевые счета домов свод'!I999</f>
        <v>25929.839999999997</v>
      </c>
      <c r="J25" s="15">
        <f>'[1]Лицевые счета домов свод'!J999</f>
        <v>-1180.619999999999</v>
      </c>
      <c r="K25" s="15">
        <f>'[1]Лицевые счета домов свод'!K999</f>
        <v>1180.619999999999</v>
      </c>
      <c r="L25" s="16"/>
    </row>
    <row r="26" spans="1:12" ht="12.75">
      <c r="A26" s="14"/>
      <c r="B26" s="14"/>
      <c r="C26" s="14"/>
      <c r="D26" s="14" t="s">
        <v>37</v>
      </c>
      <c r="E26" s="15">
        <f>'[1]Лицевые счета домов свод'!E1000</f>
        <v>779.05</v>
      </c>
      <c r="F26" s="15">
        <f>'[1]Лицевые счета домов свод'!F1000</f>
        <v>0</v>
      </c>
      <c r="G26" s="15">
        <f>'[1]Лицевые счета домов свод'!G1000</f>
        <v>3067.439999999999</v>
      </c>
      <c r="H26" s="15">
        <f>'[1]Лицевые счета домов свод'!H1000</f>
        <v>3748.13</v>
      </c>
      <c r="I26" s="15">
        <f>'[1]Лицевые счета домов свод'!I1000</f>
        <v>3748.13</v>
      </c>
      <c r="J26" s="15">
        <f>'[1]Лицевые счета домов свод'!J1000</f>
        <v>0</v>
      </c>
      <c r="K26" s="15">
        <f>'[1]Лицевые счета домов свод'!K1000</f>
        <v>98.35999999999876</v>
      </c>
      <c r="L26" s="16"/>
    </row>
    <row r="27" spans="1:12" ht="12.75">
      <c r="A27" s="14"/>
      <c r="B27" s="14"/>
      <c r="C27" s="14"/>
      <c r="D27" s="14" t="s">
        <v>38</v>
      </c>
      <c r="E27" s="15">
        <f>'[1]Лицевые счета домов свод'!E1001</f>
        <v>1757.58</v>
      </c>
      <c r="F27" s="15">
        <f>'[1]Лицевые счета домов свод'!F1001</f>
        <v>-1757.58</v>
      </c>
      <c r="G27" s="15">
        <f>'[1]Лицевые счета домов свод'!G1001</f>
        <v>52973.52</v>
      </c>
      <c r="H27" s="15">
        <f>'[1]Лицевые счета домов свод'!H1001</f>
        <v>52319.18</v>
      </c>
      <c r="I27" s="15">
        <f>'[1]Лицевые счета домов свод'!I1001</f>
        <v>52973.52</v>
      </c>
      <c r="J27" s="15">
        <f>'[1]Лицевые счета домов свод'!J1001</f>
        <v>-2411.9199999999983</v>
      </c>
      <c r="K27" s="15">
        <f>'[1]Лицевые счета домов свод'!K1001</f>
        <v>2411.9199999999983</v>
      </c>
      <c r="L27" s="16"/>
    </row>
    <row r="28" spans="1:12" ht="12.75">
      <c r="A28" s="14"/>
      <c r="B28" s="14"/>
      <c r="C28" s="14"/>
      <c r="D28" s="14" t="s">
        <v>39</v>
      </c>
      <c r="E28" s="15">
        <f>'[1]Лицевые счета домов свод'!E1002</f>
        <v>2449.55</v>
      </c>
      <c r="F28" s="15">
        <f>'[1]Лицевые счета домов свод'!F1002</f>
        <v>-2449.55</v>
      </c>
      <c r="G28" s="15">
        <f>'[1]Лицевые счета домов свод'!G1002</f>
        <v>69702</v>
      </c>
      <c r="H28" s="15">
        <f>'[1]Лицевые счета домов свод'!H1002</f>
        <v>68977.94</v>
      </c>
      <c r="I28" s="15">
        <f>'[1]Лицевые счета домов свод'!I1002</f>
        <v>69702</v>
      </c>
      <c r="J28" s="15">
        <f>'[1]Лицевые счета домов свод'!J1002</f>
        <v>-3173.6100000000006</v>
      </c>
      <c r="K28" s="15">
        <f>'[1]Лицевые счета домов свод'!K1002</f>
        <v>3173.6100000000006</v>
      </c>
      <c r="L28" s="16"/>
    </row>
    <row r="29" spans="1:12" ht="12.75">
      <c r="A29" s="14"/>
      <c r="B29" s="14"/>
      <c r="C29" s="14"/>
      <c r="D29" s="14" t="s">
        <v>40</v>
      </c>
      <c r="E29" s="15">
        <f>'[1]Лицевые счета домов свод'!E1003</f>
        <v>2107.43</v>
      </c>
      <c r="F29" s="15">
        <f>'[1]Лицевые счета домов свод'!F1003</f>
        <v>-2107.43</v>
      </c>
      <c r="G29" s="15">
        <f>'[1]Лицевые счета домов свод'!G1003</f>
        <v>59664.71999999999</v>
      </c>
      <c r="H29" s="15">
        <f>'[1]Лицевые счета домов свод'!H1003</f>
        <v>59055.57000000001</v>
      </c>
      <c r="I29" s="15">
        <f>'[1]Лицевые счета домов свод'!I1003</f>
        <v>59664.71999999999</v>
      </c>
      <c r="J29" s="15">
        <f>'[1]Лицевые счета домов свод'!J1003</f>
        <v>-2716.57999999998</v>
      </c>
      <c r="K29" s="15">
        <f>'[1]Лицевые счета домов свод'!K1003</f>
        <v>2716.57999999998</v>
      </c>
      <c r="L29" s="16"/>
    </row>
    <row r="30" spans="1:12" ht="12.75">
      <c r="A30" s="14"/>
      <c r="B30" s="14"/>
      <c r="C30" s="14"/>
      <c r="D30" s="14" t="s">
        <v>41</v>
      </c>
      <c r="E30" s="15">
        <f>'[1]Лицевые счета домов свод'!E1004</f>
        <v>3517.1</v>
      </c>
      <c r="F30" s="15">
        <f>'[1]Лицевые счета домов свод'!F1004</f>
        <v>-3517.1</v>
      </c>
      <c r="G30" s="15">
        <f>'[1]Лицевые счета домов свод'!G1004</f>
        <v>105389.64000000001</v>
      </c>
      <c r="H30" s="15">
        <f>'[1]Лицевые счета домов свод'!H1004</f>
        <v>104108.24</v>
      </c>
      <c r="I30" s="15">
        <f>'[1]Лицевые счета домов свод'!I1004</f>
        <v>105389.64000000001</v>
      </c>
      <c r="J30" s="15">
        <f>'[1]Лицевые счета домов свод'!J1004</f>
        <v>-4798.500000000015</v>
      </c>
      <c r="K30" s="15">
        <f>'[1]Лицевые счета домов свод'!K1004</f>
        <v>4798.500000000015</v>
      </c>
      <c r="L30" s="16"/>
    </row>
    <row r="31" spans="1:12" ht="12.75">
      <c r="A31" s="10"/>
      <c r="B31" s="21" t="s">
        <v>42</v>
      </c>
      <c r="C31" s="21"/>
      <c r="D31" s="21"/>
      <c r="E31" s="21">
        <f>SUM(E23:E30)+E12+E22</f>
        <v>28509.34</v>
      </c>
      <c r="F31" s="21">
        <f>SUM(F23:F30)+F12+F22</f>
        <v>81048.16</v>
      </c>
      <c r="G31" s="21">
        <f>SUM(G23:G30)+G12+G22</f>
        <v>718782.48</v>
      </c>
      <c r="H31" s="21">
        <f>SUM(H23:H30)+H12+H22</f>
        <v>727540.26</v>
      </c>
      <c r="I31" s="22">
        <f>SUM(I23:I30)+I12+I22</f>
        <v>640475.80384</v>
      </c>
      <c r="J31" s="22">
        <f>SUM(J23:J30)+J12+J22</f>
        <v>168112.61616000003</v>
      </c>
      <c r="K31" s="21">
        <f>SUM(K23:K30)+K12+K22</f>
        <v>27336.590000000004</v>
      </c>
      <c r="L31" s="23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1:D31"/>
  </mergeCells>
  <printOptions/>
  <pageMargins left="0.19652777777777777" right="0.19652777777777777" top="0.4618055555555556" bottom="0.4618055555555556" header="0.19652777777777777" footer="0.19652777777777777"/>
  <pageSetup firstPageNumber="1" useFirstPageNumber="1" horizontalDpi="300" verticalDpi="300" orientation="landscape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="80" zoomScaleNormal="80" workbookViewId="0" topLeftCell="A1">
      <selection activeCell="E25" sqref="E25"/>
    </sheetView>
  </sheetViews>
  <sheetFormatPr defaultColWidth="12.57421875" defaultRowHeight="12.75"/>
  <cols>
    <col min="1" max="1" width="9.8515625" style="0" customWidth="1"/>
    <col min="2" max="2" width="42.7109375" style="0" customWidth="1"/>
    <col min="3" max="3" width="26.140625" style="0" customWidth="1"/>
    <col min="4" max="4" width="31.8515625" style="0" customWidth="1"/>
    <col min="5" max="5" width="17.28125" style="0" customWidth="1"/>
    <col min="6" max="16384" width="11.57421875" style="0" customWidth="1"/>
  </cols>
  <sheetData>
    <row r="1" spans="1:5" ht="12.75">
      <c r="A1" s="24" t="s">
        <v>43</v>
      </c>
      <c r="B1" s="24"/>
      <c r="C1" s="24"/>
      <c r="D1" s="24"/>
      <c r="E1" s="24"/>
    </row>
    <row r="2" spans="1:5" ht="12.75">
      <c r="A2" s="25" t="s">
        <v>1</v>
      </c>
      <c r="B2" s="26" t="s">
        <v>44</v>
      </c>
      <c r="C2" s="26" t="s">
        <v>2</v>
      </c>
      <c r="D2" s="26" t="s">
        <v>45</v>
      </c>
      <c r="E2" s="26" t="s">
        <v>46</v>
      </c>
    </row>
    <row r="3" spans="1:5" ht="12.75">
      <c r="A3" s="27">
        <v>1</v>
      </c>
      <c r="B3" s="27" t="s">
        <v>47</v>
      </c>
      <c r="C3" s="27" t="s">
        <v>48</v>
      </c>
      <c r="D3" s="27"/>
      <c r="E3" s="27">
        <v>20395.53</v>
      </c>
    </row>
    <row r="4" spans="1:5" ht="12.75">
      <c r="A4" s="27">
        <v>2</v>
      </c>
      <c r="B4" s="28" t="s">
        <v>49</v>
      </c>
      <c r="C4" s="28" t="s">
        <v>48</v>
      </c>
      <c r="D4" s="28"/>
      <c r="E4" s="28">
        <v>40311.98</v>
      </c>
    </row>
    <row r="5" spans="1:5" ht="12.75">
      <c r="A5" s="27">
        <v>3</v>
      </c>
      <c r="B5" s="27"/>
      <c r="C5" s="27"/>
      <c r="D5" s="27"/>
      <c r="E5" s="27"/>
    </row>
    <row r="6" spans="1:5" ht="12.75">
      <c r="A6" s="29"/>
      <c r="B6" s="29" t="s">
        <v>50</v>
      </c>
      <c r="C6" s="29"/>
      <c r="D6" s="29"/>
      <c r="E6" s="29">
        <f>E4+E3+E5</f>
        <v>60707.51</v>
      </c>
    </row>
    <row r="7" spans="1:5" ht="12.75">
      <c r="A7" s="24" t="s">
        <v>51</v>
      </c>
      <c r="B7" s="24"/>
      <c r="C7" s="24"/>
      <c r="D7" s="24"/>
      <c r="E7" s="24"/>
    </row>
    <row r="8" spans="1:5" ht="12.75">
      <c r="A8" s="25" t="s">
        <v>1</v>
      </c>
      <c r="B8" s="26" t="s">
        <v>44</v>
      </c>
      <c r="C8" s="26" t="s">
        <v>2</v>
      </c>
      <c r="D8" s="26" t="s">
        <v>45</v>
      </c>
      <c r="E8" s="26" t="s">
        <v>46</v>
      </c>
    </row>
    <row r="9" spans="1:5" ht="12.75">
      <c r="A9" s="27">
        <v>1</v>
      </c>
      <c r="B9" s="27" t="s">
        <v>52</v>
      </c>
      <c r="C9" s="27" t="s">
        <v>48</v>
      </c>
      <c r="D9" s="27" t="s">
        <v>53</v>
      </c>
      <c r="E9" s="27">
        <v>6481.11</v>
      </c>
    </row>
    <row r="10" spans="1:5" ht="12.75">
      <c r="A10" s="27">
        <v>2</v>
      </c>
      <c r="B10" s="28" t="s">
        <v>54</v>
      </c>
      <c r="C10" s="28" t="s">
        <v>48</v>
      </c>
      <c r="D10" s="28" t="s">
        <v>53</v>
      </c>
      <c r="E10" s="28">
        <v>16036.21</v>
      </c>
    </row>
    <row r="11" spans="1:5" ht="12.75">
      <c r="A11" s="27">
        <v>3</v>
      </c>
      <c r="B11" s="27"/>
      <c r="C11" s="27"/>
      <c r="D11" s="27"/>
      <c r="E11" s="27"/>
    </row>
    <row r="12" spans="1:5" ht="12.75">
      <c r="A12" s="29"/>
      <c r="B12" s="29" t="s">
        <v>50</v>
      </c>
      <c r="C12" s="29"/>
      <c r="D12" s="29"/>
      <c r="E12" s="29">
        <f>E9+E10+E11</f>
        <v>22517.32</v>
      </c>
    </row>
    <row r="13" spans="1:5" ht="12.75">
      <c r="A13" s="24" t="s">
        <v>55</v>
      </c>
      <c r="B13" s="24"/>
      <c r="C13" s="24"/>
      <c r="D13" s="24"/>
      <c r="E13" s="24"/>
    </row>
    <row r="14" spans="1:5" ht="12.75">
      <c r="A14" s="25" t="s">
        <v>1</v>
      </c>
      <c r="B14" s="26" t="s">
        <v>44</v>
      </c>
      <c r="C14" s="26" t="s">
        <v>2</v>
      </c>
      <c r="D14" s="26" t="s">
        <v>45</v>
      </c>
      <c r="E14" s="26" t="s">
        <v>46</v>
      </c>
    </row>
    <row r="15" spans="1:5" ht="17.25" customHeight="1">
      <c r="A15" s="27">
        <v>1</v>
      </c>
      <c r="B15" s="27" t="s">
        <v>56</v>
      </c>
      <c r="C15" s="28" t="s">
        <v>48</v>
      </c>
      <c r="D15" s="27" t="s">
        <v>57</v>
      </c>
      <c r="E15" s="27">
        <v>9723.65</v>
      </c>
    </row>
    <row r="16" spans="1:5" ht="48" customHeight="1">
      <c r="A16" s="27">
        <v>2</v>
      </c>
      <c r="B16" s="30" t="s">
        <v>58</v>
      </c>
      <c r="C16" s="27" t="s">
        <v>48</v>
      </c>
      <c r="D16" s="27"/>
      <c r="E16" s="27">
        <v>12806.67</v>
      </c>
    </row>
    <row r="17" spans="1:5" ht="12.75">
      <c r="A17" s="29"/>
      <c r="B17" s="29" t="s">
        <v>50</v>
      </c>
      <c r="C17" s="29"/>
      <c r="D17" s="29"/>
      <c r="E17" s="29">
        <f>E15+E16</f>
        <v>22530.32</v>
      </c>
    </row>
    <row r="18" spans="1:5" ht="12.75">
      <c r="A18" s="24" t="s">
        <v>59</v>
      </c>
      <c r="B18" s="24"/>
      <c r="C18" s="24"/>
      <c r="D18" s="24"/>
      <c r="E18" s="24"/>
    </row>
    <row r="19" spans="1:5" ht="12.75">
      <c r="A19" s="25" t="s">
        <v>1</v>
      </c>
      <c r="B19" s="26" t="s">
        <v>44</v>
      </c>
      <c r="C19" s="26" t="s">
        <v>2</v>
      </c>
      <c r="D19" s="26" t="s">
        <v>45</v>
      </c>
      <c r="E19" s="26" t="s">
        <v>46</v>
      </c>
    </row>
    <row r="20" spans="1:5" ht="12.75">
      <c r="A20" s="27">
        <v>1</v>
      </c>
      <c r="B20" s="30" t="s">
        <v>60</v>
      </c>
      <c r="C20" s="27" t="s">
        <v>48</v>
      </c>
      <c r="D20" s="27"/>
      <c r="E20" s="27">
        <v>18244.16</v>
      </c>
    </row>
    <row r="21" spans="1:5" ht="12.75">
      <c r="A21" s="27">
        <v>2</v>
      </c>
      <c r="B21" s="28"/>
      <c r="C21" s="28"/>
      <c r="D21" s="28"/>
      <c r="E21" s="28"/>
    </row>
    <row r="22" spans="1:5" ht="12.75">
      <c r="A22" s="27">
        <v>3</v>
      </c>
      <c r="B22" s="27"/>
      <c r="C22" s="27"/>
      <c r="D22" s="27"/>
      <c r="E22" s="27"/>
    </row>
    <row r="23" spans="1:5" ht="12.75">
      <c r="A23" s="29"/>
      <c r="B23" s="29" t="s">
        <v>50</v>
      </c>
      <c r="C23" s="29"/>
      <c r="D23" s="29"/>
      <c r="E23" s="29">
        <f>E21+E20+E22</f>
        <v>18244.16</v>
      </c>
    </row>
    <row r="24" spans="1:5" ht="12.75">
      <c r="A24" s="31"/>
      <c r="B24" s="31"/>
      <c r="C24" s="31"/>
      <c r="D24" s="31"/>
      <c r="E24" s="31"/>
    </row>
    <row r="25" spans="1:5" ht="12.75">
      <c r="A25" s="32"/>
      <c r="B25" s="32" t="s">
        <v>61</v>
      </c>
      <c r="C25" s="32"/>
      <c r="D25" s="32"/>
      <c r="E25" s="32">
        <f>E6+E12+E17+E23</f>
        <v>123999.31</v>
      </c>
    </row>
  </sheetData>
  <sheetProtection selectLockedCells="1" selectUnlockedCells="1"/>
  <mergeCells count="4">
    <mergeCell ref="A1:E1"/>
    <mergeCell ref="A7:E7"/>
    <mergeCell ref="A13:E13"/>
    <mergeCell ref="A18:E18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zoomScale="80" zoomScaleNormal="80" workbookViewId="0" topLeftCell="A73">
      <selection activeCell="E80" sqref="E80"/>
    </sheetView>
  </sheetViews>
  <sheetFormatPr defaultColWidth="12.57421875" defaultRowHeight="12.75"/>
  <cols>
    <col min="1" max="1" width="7.00390625" style="0" customWidth="1"/>
    <col min="2" max="2" width="34.8515625" style="0" customWidth="1"/>
    <col min="3" max="3" width="26.421875" style="0" customWidth="1"/>
    <col min="4" max="4" width="33.140625" style="0" customWidth="1"/>
    <col min="5" max="5" width="17.28125" style="0" customWidth="1"/>
    <col min="6" max="16384" width="11.57421875" style="0" customWidth="1"/>
  </cols>
  <sheetData>
    <row r="1" spans="1:5" ht="12.75">
      <c r="A1" s="24" t="s">
        <v>43</v>
      </c>
      <c r="B1" s="24"/>
      <c r="C1" s="24"/>
      <c r="D1" s="24"/>
      <c r="E1" s="24"/>
    </row>
    <row r="2" spans="1:5" ht="12.75">
      <c r="A2" s="25" t="s">
        <v>1</v>
      </c>
      <c r="B2" s="26" t="s">
        <v>44</v>
      </c>
      <c r="C2" s="26" t="s">
        <v>2</v>
      </c>
      <c r="D2" s="26" t="s">
        <v>45</v>
      </c>
      <c r="E2" s="26" t="s">
        <v>46</v>
      </c>
    </row>
    <row r="3" spans="1:5" ht="75" customHeight="1">
      <c r="A3" s="27">
        <v>1</v>
      </c>
      <c r="B3" s="30" t="s">
        <v>62</v>
      </c>
      <c r="C3" s="27" t="s">
        <v>48</v>
      </c>
      <c r="D3" s="27"/>
      <c r="E3" s="27">
        <v>11292.6</v>
      </c>
    </row>
    <row r="4" spans="1:5" ht="12.75">
      <c r="A4" s="27">
        <v>2</v>
      </c>
      <c r="B4" s="28"/>
      <c r="C4" s="33"/>
      <c r="D4" s="33"/>
      <c r="E4" s="33"/>
    </row>
    <row r="5" spans="1:5" ht="12.75">
      <c r="A5" s="27">
        <v>3</v>
      </c>
      <c r="B5" s="27"/>
      <c r="C5" s="27"/>
      <c r="D5" s="27"/>
      <c r="E5" s="27"/>
    </row>
    <row r="6" spans="1:5" ht="12.75">
      <c r="A6" s="29"/>
      <c r="B6" s="29" t="s">
        <v>50</v>
      </c>
      <c r="C6" s="29"/>
      <c r="D6" s="29"/>
      <c r="E6" s="29">
        <f>E4+E3+E5</f>
        <v>11292.6</v>
      </c>
    </row>
    <row r="7" spans="1:5" ht="12.75">
      <c r="A7" s="16"/>
      <c r="B7" s="16"/>
      <c r="C7" s="16"/>
      <c r="D7" s="16"/>
      <c r="E7" s="16"/>
    </row>
    <row r="8" spans="1:5" ht="12.75">
      <c r="A8" s="24" t="s">
        <v>63</v>
      </c>
      <c r="B8" s="24"/>
      <c r="C8" s="24"/>
      <c r="D8" s="24"/>
      <c r="E8" s="24"/>
    </row>
    <row r="9" spans="1:5" ht="12.75">
      <c r="A9" s="25" t="s">
        <v>1</v>
      </c>
      <c r="B9" s="26" t="s">
        <v>44</v>
      </c>
      <c r="C9" s="26" t="s">
        <v>2</v>
      </c>
      <c r="D9" s="26" t="s">
        <v>45</v>
      </c>
      <c r="E9" s="26" t="s">
        <v>46</v>
      </c>
    </row>
    <row r="10" spans="1:5" ht="12.75">
      <c r="A10" s="27">
        <v>1</v>
      </c>
      <c r="B10" s="28" t="s">
        <v>64</v>
      </c>
      <c r="C10" s="33" t="s">
        <v>48</v>
      </c>
      <c r="D10" s="33"/>
      <c r="E10" s="33">
        <v>496.34</v>
      </c>
    </row>
    <row r="11" spans="1:5" ht="12.75">
      <c r="A11" s="27">
        <v>2</v>
      </c>
      <c r="B11" s="28" t="s">
        <v>65</v>
      </c>
      <c r="C11" s="33" t="s">
        <v>48</v>
      </c>
      <c r="D11" s="28"/>
      <c r="E11" s="33">
        <v>2933.65</v>
      </c>
    </row>
    <row r="12" spans="1:5" ht="12.75">
      <c r="A12" s="27">
        <v>3</v>
      </c>
      <c r="B12" s="28"/>
      <c r="C12" s="28"/>
      <c r="D12" s="33"/>
      <c r="E12" s="33"/>
    </row>
    <row r="13" spans="1:5" ht="12.75">
      <c r="A13" s="29"/>
      <c r="B13" s="29" t="s">
        <v>50</v>
      </c>
      <c r="C13" s="29"/>
      <c r="D13" s="29"/>
      <c r="E13" s="29">
        <f>E10+E11</f>
        <v>3429.9900000000002</v>
      </c>
    </row>
    <row r="14" spans="1:5" ht="12.75">
      <c r="A14" s="16"/>
      <c r="B14" s="16"/>
      <c r="C14" s="16"/>
      <c r="D14" s="16"/>
      <c r="E14" s="16"/>
    </row>
    <row r="15" spans="1:5" ht="12.75">
      <c r="A15" s="24" t="s">
        <v>66</v>
      </c>
      <c r="B15" s="24"/>
      <c r="C15" s="24"/>
      <c r="D15" s="24"/>
      <c r="E15" s="24"/>
    </row>
    <row r="16" spans="1:5" ht="12.75">
      <c r="A16" s="25" t="s">
        <v>1</v>
      </c>
      <c r="B16" s="26" t="s">
        <v>44</v>
      </c>
      <c r="C16" s="26" t="s">
        <v>2</v>
      </c>
      <c r="D16" s="26" t="s">
        <v>45</v>
      </c>
      <c r="E16" s="26" t="s">
        <v>46</v>
      </c>
    </row>
    <row r="17" spans="1:5" ht="12.75">
      <c r="A17" s="27">
        <v>1</v>
      </c>
      <c r="B17" s="28" t="s">
        <v>67</v>
      </c>
      <c r="C17" s="28" t="s">
        <v>48</v>
      </c>
      <c r="D17" s="33"/>
      <c r="E17" s="33">
        <v>1285</v>
      </c>
    </row>
    <row r="18" spans="1:5" ht="12.75">
      <c r="A18" s="27">
        <v>2</v>
      </c>
      <c r="B18" s="28"/>
      <c r="C18" s="33"/>
      <c r="D18" s="33"/>
      <c r="E18" s="33"/>
    </row>
    <row r="19" spans="1:5" ht="12.75">
      <c r="A19" s="29"/>
      <c r="B19" s="29" t="s">
        <v>50</v>
      </c>
      <c r="C19" s="29"/>
      <c r="D19" s="29"/>
      <c r="E19" s="29">
        <f>E18+E17</f>
        <v>1285</v>
      </c>
    </row>
    <row r="20" spans="1:5" ht="12.75">
      <c r="A20" s="16"/>
      <c r="B20" s="16"/>
      <c r="C20" s="16"/>
      <c r="D20" s="16"/>
      <c r="E20" s="16"/>
    </row>
    <row r="21" spans="1:5" ht="12.75">
      <c r="A21" s="24" t="s">
        <v>68</v>
      </c>
      <c r="B21" s="24"/>
      <c r="C21" s="24"/>
      <c r="D21" s="24"/>
      <c r="E21" s="24"/>
    </row>
    <row r="22" spans="1:5" ht="12.75">
      <c r="A22" s="25" t="s">
        <v>1</v>
      </c>
      <c r="B22" s="26" t="s">
        <v>44</v>
      </c>
      <c r="C22" s="26" t="s">
        <v>2</v>
      </c>
      <c r="D22" s="26" t="s">
        <v>45</v>
      </c>
      <c r="E22" s="26" t="s">
        <v>46</v>
      </c>
    </row>
    <row r="23" spans="1:5" ht="12.75">
      <c r="A23" s="34">
        <v>1</v>
      </c>
      <c r="B23" s="28" t="s">
        <v>69</v>
      </c>
      <c r="C23" s="33" t="s">
        <v>48</v>
      </c>
      <c r="D23" s="33"/>
      <c r="E23" s="33">
        <v>944.18</v>
      </c>
    </row>
    <row r="24" spans="1:5" ht="12.75">
      <c r="A24" s="34">
        <v>2</v>
      </c>
      <c r="B24" s="28"/>
      <c r="C24" s="33"/>
      <c r="D24" s="33"/>
      <c r="E24" s="33"/>
    </row>
    <row r="25" spans="1:5" ht="12.75">
      <c r="A25" s="34">
        <v>3</v>
      </c>
      <c r="B25" s="28"/>
      <c r="C25" s="33"/>
      <c r="D25" s="33"/>
      <c r="E25" s="33"/>
    </row>
    <row r="26" spans="1:5" ht="12.75">
      <c r="A26" s="29"/>
      <c r="B26" s="29" t="s">
        <v>50</v>
      </c>
      <c r="C26" s="29"/>
      <c r="D26" s="29"/>
      <c r="E26" s="29">
        <f>E23+E24+E25</f>
        <v>944.18</v>
      </c>
    </row>
    <row r="27" spans="1:5" ht="12.75">
      <c r="A27" s="16"/>
      <c r="B27" s="16"/>
      <c r="C27" s="16"/>
      <c r="D27" s="16"/>
      <c r="E27" s="16"/>
    </row>
    <row r="28" spans="1:5" ht="12.75">
      <c r="A28" s="24" t="s">
        <v>70</v>
      </c>
      <c r="B28" s="24"/>
      <c r="C28" s="24"/>
      <c r="D28" s="24"/>
      <c r="E28" s="24"/>
    </row>
    <row r="29" spans="1:5" ht="12.75">
      <c r="A29" s="25" t="s">
        <v>1</v>
      </c>
      <c r="B29" s="26" t="s">
        <v>44</v>
      </c>
      <c r="C29" s="26" t="s">
        <v>2</v>
      </c>
      <c r="D29" s="26" t="s">
        <v>45</v>
      </c>
      <c r="E29" s="26" t="s">
        <v>46</v>
      </c>
    </row>
    <row r="30" spans="1:5" ht="12.75">
      <c r="A30" s="35">
        <v>1</v>
      </c>
      <c r="B30" s="28" t="s">
        <v>71</v>
      </c>
      <c r="C30" s="33" t="s">
        <v>48</v>
      </c>
      <c r="D30" s="33"/>
      <c r="E30" s="33">
        <v>3360</v>
      </c>
    </row>
    <row r="31" spans="1:5" ht="12.75">
      <c r="A31" s="35">
        <v>2</v>
      </c>
      <c r="B31" s="28" t="s">
        <v>72</v>
      </c>
      <c r="C31" s="28" t="s">
        <v>48</v>
      </c>
      <c r="D31" s="33"/>
      <c r="E31" s="33">
        <v>21265.95</v>
      </c>
    </row>
    <row r="32" spans="1:5" ht="12.75">
      <c r="A32" s="35">
        <v>3</v>
      </c>
      <c r="B32" s="28" t="s">
        <v>73</v>
      </c>
      <c r="C32" s="28" t="s">
        <v>48</v>
      </c>
      <c r="D32" s="33"/>
      <c r="E32" s="33">
        <v>1414.82</v>
      </c>
    </row>
    <row r="33" spans="1:5" ht="12.75">
      <c r="A33" s="35">
        <v>4</v>
      </c>
      <c r="B33" s="28" t="s">
        <v>74</v>
      </c>
      <c r="C33" s="28" t="s">
        <v>48</v>
      </c>
      <c r="D33" s="33"/>
      <c r="E33" s="33">
        <v>342.2</v>
      </c>
    </row>
    <row r="34" spans="1:5" ht="12.75">
      <c r="A34" s="35">
        <v>5</v>
      </c>
      <c r="B34" s="28" t="s">
        <v>75</v>
      </c>
      <c r="C34" s="28" t="s">
        <v>48</v>
      </c>
      <c r="D34" s="33"/>
      <c r="E34" s="33">
        <v>1272.72</v>
      </c>
    </row>
    <row r="35" spans="1:5" ht="12.75">
      <c r="A35" s="29"/>
      <c r="B35" s="29" t="s">
        <v>50</v>
      </c>
      <c r="C35" s="29"/>
      <c r="D35" s="29"/>
      <c r="E35" s="29">
        <f>E31+E30+E32+E33+E34</f>
        <v>27655.690000000002</v>
      </c>
    </row>
    <row r="36" spans="1:5" ht="12.75">
      <c r="A36" s="16"/>
      <c r="B36" s="16"/>
      <c r="C36" s="16"/>
      <c r="D36" s="16"/>
      <c r="E36" s="16"/>
    </row>
    <row r="37" spans="1:5" ht="12.75">
      <c r="A37" s="24" t="s">
        <v>55</v>
      </c>
      <c r="B37" s="24"/>
      <c r="C37" s="24"/>
      <c r="D37" s="24"/>
      <c r="E37" s="24"/>
    </row>
    <row r="38" spans="1:5" ht="12.75">
      <c r="A38" s="25" t="s">
        <v>1</v>
      </c>
      <c r="B38" s="26" t="s">
        <v>44</v>
      </c>
      <c r="C38" s="26" t="s">
        <v>2</v>
      </c>
      <c r="D38" s="26" t="s">
        <v>45</v>
      </c>
      <c r="E38" s="26" t="s">
        <v>46</v>
      </c>
    </row>
    <row r="39" spans="1:5" ht="47.25" customHeight="1">
      <c r="A39" s="27">
        <v>1</v>
      </c>
      <c r="B39" s="28" t="s">
        <v>76</v>
      </c>
      <c r="C39" s="33" t="s">
        <v>48</v>
      </c>
      <c r="D39" s="33"/>
      <c r="E39" s="33">
        <v>-3360</v>
      </c>
    </row>
    <row r="40" spans="1:5" ht="12.75">
      <c r="A40" s="27">
        <v>2</v>
      </c>
      <c r="B40" s="28" t="s">
        <v>77</v>
      </c>
      <c r="C40" s="28" t="s">
        <v>48</v>
      </c>
      <c r="D40" s="33"/>
      <c r="E40" s="33">
        <v>892.93</v>
      </c>
    </row>
    <row r="41" spans="1:5" ht="12.75">
      <c r="A41" s="27">
        <v>3</v>
      </c>
      <c r="B41" s="28" t="s">
        <v>78</v>
      </c>
      <c r="C41" s="28" t="s">
        <v>48</v>
      </c>
      <c r="D41" s="33"/>
      <c r="E41" s="33">
        <v>1960.72</v>
      </c>
    </row>
    <row r="42" spans="1:5" ht="12.75">
      <c r="A42" s="29"/>
      <c r="B42" s="29" t="s">
        <v>50</v>
      </c>
      <c r="C42" s="29"/>
      <c r="D42" s="29"/>
      <c r="E42" s="29">
        <f>E39+E40+E41</f>
        <v>-506.35000000000014</v>
      </c>
    </row>
    <row r="43" spans="1:5" ht="12.75">
      <c r="A43" s="16"/>
      <c r="B43" s="16"/>
      <c r="C43" s="16"/>
      <c r="D43" s="16"/>
      <c r="E43" s="16"/>
    </row>
    <row r="44" spans="1:5" ht="12.75">
      <c r="A44" s="24" t="s">
        <v>79</v>
      </c>
      <c r="B44" s="24"/>
      <c r="C44" s="24"/>
      <c r="D44" s="24"/>
      <c r="E44" s="24"/>
    </row>
    <row r="45" spans="1:5" ht="12.75">
      <c r="A45" s="25" t="s">
        <v>1</v>
      </c>
      <c r="B45" s="26" t="s">
        <v>44</v>
      </c>
      <c r="C45" s="26" t="s">
        <v>2</v>
      </c>
      <c r="D45" s="26" t="s">
        <v>45</v>
      </c>
      <c r="E45" s="26" t="s">
        <v>46</v>
      </c>
    </row>
    <row r="46" spans="1:5" ht="12.75">
      <c r="A46" s="27">
        <v>1</v>
      </c>
      <c r="B46" s="28" t="s">
        <v>71</v>
      </c>
      <c r="C46" s="33" t="s">
        <v>48</v>
      </c>
      <c r="D46" s="33"/>
      <c r="E46" s="33">
        <v>1680</v>
      </c>
    </row>
    <row r="47" spans="1:5" ht="12.75">
      <c r="A47" s="27">
        <v>2</v>
      </c>
      <c r="B47" s="28" t="s">
        <v>80</v>
      </c>
      <c r="C47" s="33" t="s">
        <v>48</v>
      </c>
      <c r="D47" s="33" t="s">
        <v>81</v>
      </c>
      <c r="E47" s="33">
        <v>2444.6</v>
      </c>
    </row>
    <row r="48" spans="1:5" ht="12.75">
      <c r="A48" s="27">
        <v>3</v>
      </c>
      <c r="B48" s="28" t="s">
        <v>82</v>
      </c>
      <c r="C48" s="33" t="s">
        <v>48</v>
      </c>
      <c r="D48" s="33"/>
      <c r="E48" s="33">
        <v>1685.37</v>
      </c>
    </row>
    <row r="49" spans="1:5" ht="12.75">
      <c r="A49" s="29"/>
      <c r="B49" s="29" t="s">
        <v>50</v>
      </c>
      <c r="C49" s="29"/>
      <c r="D49" s="29"/>
      <c r="E49" s="29">
        <f>E46+E47+E48</f>
        <v>5809.97</v>
      </c>
    </row>
    <row r="50" spans="1:5" ht="12.75">
      <c r="A50" s="24" t="s">
        <v>83</v>
      </c>
      <c r="B50" s="24"/>
      <c r="C50" s="24"/>
      <c r="D50" s="24"/>
      <c r="E50" s="24"/>
    </row>
    <row r="51" spans="1:5" ht="12.75">
      <c r="A51" s="25" t="s">
        <v>1</v>
      </c>
      <c r="B51" s="26" t="s">
        <v>44</v>
      </c>
      <c r="C51" s="26" t="s">
        <v>2</v>
      </c>
      <c r="D51" s="26" t="s">
        <v>45</v>
      </c>
      <c r="E51" s="26" t="s">
        <v>46</v>
      </c>
    </row>
    <row r="52" spans="1:5" ht="12.75">
      <c r="A52" s="27">
        <v>1</v>
      </c>
      <c r="B52" s="30" t="s">
        <v>84</v>
      </c>
      <c r="C52" s="33" t="s">
        <v>48</v>
      </c>
      <c r="D52" s="27"/>
      <c r="E52" s="27">
        <v>7364.94</v>
      </c>
    </row>
    <row r="53" spans="1:5" ht="12.75">
      <c r="A53" s="27">
        <v>2</v>
      </c>
      <c r="B53" s="28"/>
      <c r="C53" s="28"/>
      <c r="D53" s="33"/>
      <c r="E53" s="33"/>
    </row>
    <row r="54" spans="1:5" ht="12.75">
      <c r="A54" s="27">
        <v>3</v>
      </c>
      <c r="B54" s="27"/>
      <c r="C54" s="27"/>
      <c r="D54" s="27"/>
      <c r="E54" s="27"/>
    </row>
    <row r="55" spans="1:5" ht="12.75">
      <c r="A55" s="29"/>
      <c r="B55" s="29" t="s">
        <v>50</v>
      </c>
      <c r="C55" s="29"/>
      <c r="D55" s="29"/>
      <c r="E55" s="29">
        <f>E53+E52+E54</f>
        <v>7364.94</v>
      </c>
    </row>
    <row r="56" spans="1:5" ht="12.75">
      <c r="A56" s="24" t="s">
        <v>59</v>
      </c>
      <c r="B56" s="24"/>
      <c r="C56" s="24"/>
      <c r="D56" s="24"/>
      <c r="E56" s="24"/>
    </row>
    <row r="57" spans="1:5" ht="12.75">
      <c r="A57" s="25" t="s">
        <v>1</v>
      </c>
      <c r="B57" s="26" t="s">
        <v>44</v>
      </c>
      <c r="C57" s="26" t="s">
        <v>2</v>
      </c>
      <c r="D57" s="26" t="s">
        <v>45</v>
      </c>
      <c r="E57" s="26" t="s">
        <v>46</v>
      </c>
    </row>
    <row r="58" spans="1:5" ht="12.75">
      <c r="A58" s="27">
        <v>1</v>
      </c>
      <c r="B58" s="30" t="s">
        <v>85</v>
      </c>
      <c r="C58" s="33" t="s">
        <v>48</v>
      </c>
      <c r="D58" s="30"/>
      <c r="E58" s="27">
        <v>115</v>
      </c>
    </row>
    <row r="59" spans="1:5" ht="12.75">
      <c r="A59" s="27">
        <v>2</v>
      </c>
      <c r="B59" s="27"/>
      <c r="C59" s="33"/>
      <c r="D59" s="28"/>
      <c r="E59" s="33"/>
    </row>
    <row r="60" spans="1:5" ht="12.75">
      <c r="A60" s="27">
        <v>3</v>
      </c>
      <c r="B60" s="30"/>
      <c r="C60" s="33"/>
      <c r="D60" s="30"/>
      <c r="E60" s="27"/>
    </row>
    <row r="61" spans="1:5" ht="12.75">
      <c r="A61" s="27">
        <v>4</v>
      </c>
      <c r="B61" s="30"/>
      <c r="C61" s="33"/>
      <c r="D61" s="27"/>
      <c r="E61" s="27"/>
    </row>
    <row r="62" spans="1:5" ht="12.75">
      <c r="A62" s="29"/>
      <c r="B62" s="29" t="s">
        <v>50</v>
      </c>
      <c r="C62" s="29"/>
      <c r="D62" s="29"/>
      <c r="E62" s="29">
        <f>E59+E58+E60+E61</f>
        <v>115</v>
      </c>
    </row>
    <row r="64" spans="1:5" ht="12.75">
      <c r="A64" s="24" t="s">
        <v>86</v>
      </c>
      <c r="B64" s="24"/>
      <c r="C64" s="24"/>
      <c r="D64" s="24"/>
      <c r="E64" s="24"/>
    </row>
    <row r="65" spans="1:5" ht="12.75">
      <c r="A65" s="25" t="s">
        <v>1</v>
      </c>
      <c r="B65" s="26" t="s">
        <v>44</v>
      </c>
      <c r="C65" s="26" t="s">
        <v>2</v>
      </c>
      <c r="D65" s="26" t="s">
        <v>45</v>
      </c>
      <c r="E65" s="26" t="s">
        <v>46</v>
      </c>
    </row>
    <row r="66" spans="1:5" ht="12.75">
      <c r="A66" s="27">
        <v>1</v>
      </c>
      <c r="B66" s="30" t="s">
        <v>87</v>
      </c>
      <c r="C66" s="33" t="s">
        <v>48</v>
      </c>
      <c r="D66" s="30"/>
      <c r="E66" s="27">
        <v>3307.28</v>
      </c>
    </row>
    <row r="67" spans="1:5" ht="12.75">
      <c r="A67" s="27">
        <v>2</v>
      </c>
      <c r="B67" s="30" t="s">
        <v>88</v>
      </c>
      <c r="C67" s="33" t="s">
        <v>48</v>
      </c>
      <c r="D67" s="28" t="s">
        <v>89</v>
      </c>
      <c r="E67" s="33">
        <v>3766.94</v>
      </c>
    </row>
    <row r="68" spans="1:5" ht="12.75">
      <c r="A68" s="27">
        <v>3</v>
      </c>
      <c r="B68" s="30" t="s">
        <v>90</v>
      </c>
      <c r="C68" s="33" t="s">
        <v>48</v>
      </c>
      <c r="D68" s="27" t="s">
        <v>91</v>
      </c>
      <c r="E68" s="27">
        <v>2244.89</v>
      </c>
    </row>
    <row r="69" spans="1:5" ht="12.75">
      <c r="A69" s="27">
        <v>4</v>
      </c>
      <c r="B69" s="30"/>
      <c r="C69" s="33"/>
      <c r="D69" s="27"/>
      <c r="E69" s="27"/>
    </row>
    <row r="70" spans="1:5" ht="12.75">
      <c r="A70" s="29"/>
      <c r="B70" s="29" t="s">
        <v>50</v>
      </c>
      <c r="C70" s="29"/>
      <c r="D70" s="29"/>
      <c r="E70" s="29">
        <f>E67+E66+E68+E69</f>
        <v>9319.11</v>
      </c>
    </row>
    <row r="72" spans="1:5" ht="12.75">
      <c r="A72" s="24" t="s">
        <v>92</v>
      </c>
      <c r="B72" s="24"/>
      <c r="C72" s="24"/>
      <c r="D72" s="24"/>
      <c r="E72" s="24"/>
    </row>
    <row r="73" spans="1:5" ht="12.75">
      <c r="A73" s="25" t="s">
        <v>1</v>
      </c>
      <c r="B73" s="26" t="s">
        <v>44</v>
      </c>
      <c r="C73" s="26" t="s">
        <v>2</v>
      </c>
      <c r="D73" s="26" t="s">
        <v>45</v>
      </c>
      <c r="E73" s="26" t="s">
        <v>46</v>
      </c>
    </row>
    <row r="74" spans="1:5" ht="12.75">
      <c r="A74" s="27">
        <v>1</v>
      </c>
      <c r="B74" s="27" t="s">
        <v>93</v>
      </c>
      <c r="C74" s="33" t="s">
        <v>48</v>
      </c>
      <c r="D74" s="27"/>
      <c r="E74" s="27">
        <v>929.4</v>
      </c>
    </row>
    <row r="75" spans="1:5" ht="29.25" customHeight="1">
      <c r="A75" s="27">
        <v>2</v>
      </c>
      <c r="B75" s="30" t="s">
        <v>94</v>
      </c>
      <c r="C75" s="33" t="s">
        <v>48</v>
      </c>
      <c r="D75" s="28"/>
      <c r="E75" s="33">
        <v>116.175</v>
      </c>
    </row>
    <row r="76" spans="1:5" ht="12.75">
      <c r="A76" s="27">
        <v>3</v>
      </c>
      <c r="B76" s="30" t="s">
        <v>95</v>
      </c>
      <c r="C76" s="33" t="s">
        <v>48</v>
      </c>
      <c r="D76" s="27" t="s">
        <v>53</v>
      </c>
      <c r="E76" s="27">
        <v>3298.79</v>
      </c>
    </row>
    <row r="77" spans="1:5" ht="12.75">
      <c r="A77" s="27">
        <v>4</v>
      </c>
      <c r="B77" s="30" t="s">
        <v>96</v>
      </c>
      <c r="C77" s="33" t="s">
        <v>48</v>
      </c>
      <c r="D77" s="27" t="s">
        <v>97</v>
      </c>
      <c r="E77" s="27">
        <v>7292.72</v>
      </c>
    </row>
    <row r="78" spans="1:5" ht="12.75">
      <c r="A78" s="29"/>
      <c r="B78" s="29" t="s">
        <v>50</v>
      </c>
      <c r="C78" s="29"/>
      <c r="D78" s="29"/>
      <c r="E78" s="29">
        <f>E75+E74+E76+E77</f>
        <v>11637.085</v>
      </c>
    </row>
    <row r="80" spans="1:5" ht="12.75">
      <c r="A80" s="32"/>
      <c r="B80" s="32" t="s">
        <v>61</v>
      </c>
      <c r="C80" s="32"/>
      <c r="D80" s="32"/>
      <c r="E80" s="32">
        <f>E6+E13+E19+E26+E35+E42+E49+E55+E62+E70+E78</f>
        <v>78347.215</v>
      </c>
    </row>
  </sheetData>
  <sheetProtection selectLockedCells="1" selectUnlockedCells="1"/>
  <mergeCells count="11">
    <mergeCell ref="A1:E1"/>
    <mergeCell ref="A8:E8"/>
    <mergeCell ref="A15:E15"/>
    <mergeCell ref="A21:E21"/>
    <mergeCell ref="A28:E28"/>
    <mergeCell ref="A37:E37"/>
    <mergeCell ref="A44:E44"/>
    <mergeCell ref="A50:E50"/>
    <mergeCell ref="A56:E56"/>
    <mergeCell ref="A64:E64"/>
    <mergeCell ref="A72:E72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2015-12-10T07:08:30Z</cp:lastPrinted>
  <dcterms:modified xsi:type="dcterms:W3CDTF">2016-03-09T11:29:19Z</dcterms:modified>
  <cp:category/>
  <cp:version/>
  <cp:contentType/>
  <cp:contentStatus/>
  <cp:revision>128</cp:revision>
</cp:coreProperties>
</file>