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<sst xmlns="http://schemas.openxmlformats.org/spreadsheetml/2006/main" count="172" uniqueCount="84">
  <si>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</si>
  <si>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</si>
  <si>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</si>
  <si>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</si>
  <si>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</si>
  <si>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</si>
  <si>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</si>
  <si>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</si>
  <si>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</si>
  <si>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</si>
  <si>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</si>
  <si>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</si>
  <si>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</si>
  <si>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</si>
  <si>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Полуротный</t>
  </si>
  <si>
    <t>7\1</t>
  </si>
  <si>
    <t>01.11.2012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</si>
  <si>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</si>
  <si>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</si>
  <si>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</si>
  <si>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</si>
  <si>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</si>
  <si>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</si>
  <si>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</si>
  <si>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</si>
  <si>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</si>
  <si>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</si>
  <si>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</si>
  <si>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</si>
  <si>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</si>
  <si>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</si>
  <si>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</si>
  <si>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</si>
  <si>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</si>
  <si>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</si>
  <si>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Уборка лестничных клетей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</si>
  <si>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</si>
  <si>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</si>
  <si>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</si>
  <si>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</si>
  <si>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</si>
  <si>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</si>
  <si>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</si>
  <si>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Февраль 2015 г.</t>
  </si>
  <si>
    <t>Вид работ</t>
  </si>
  <si>
    <t>Место проведения работ</t>
  </si>
  <si>
    <t>Сумма</t>
  </si>
  <si>
    <t>Смена трубопровода ХВС ф 32 мм</t>
  </si>
  <si>
    <t>Полуротный 7/1</t>
  </si>
  <si>
    <t>кв. 22</t>
  </si>
  <si>
    <t>Смена трубопровода ЦК ф 75,50,100 мм</t>
  </si>
  <si>
    <t>ИТОГО</t>
  </si>
  <si>
    <t>Апрель 2015 г.</t>
  </si>
  <si>
    <t>Смена трубопровода ЦО ф 20,32,40,25 мм</t>
  </si>
  <si>
    <t>подвал</t>
  </si>
  <si>
    <t>Июль 2015 г.</t>
  </si>
  <si>
    <t>Ремонт кровли</t>
  </si>
  <si>
    <t>Всего</t>
  </si>
  <si>
    <t>Январь 2015 г.</t>
  </si>
  <si>
    <t>Обходы и осмотры системы ЦО</t>
  </si>
  <si>
    <t>Устранение непрогрева системы ЦО, проверка на прогрев отопительных приборов</t>
  </si>
  <si>
    <t>кв. 24,22</t>
  </si>
  <si>
    <t>Закрытие отопительного периода: слив воды из системы</t>
  </si>
  <si>
    <t>Опрессовка внутренней системы ЦО</t>
  </si>
  <si>
    <t>Май 2015 г.</t>
  </si>
  <si>
    <t>Ремонт и окраска деревянной лавочки</t>
  </si>
  <si>
    <t>Август 2015 г.</t>
  </si>
  <si>
    <t>Спил ветвей дерева на детской площадке</t>
  </si>
  <si>
    <t>Сентябрь 2015 г.</t>
  </si>
  <si>
    <t>Добавление песка на детскую площадку</t>
  </si>
  <si>
    <t>Ремонт дверей</t>
  </si>
  <si>
    <t>выход на кровлю</t>
  </si>
  <si>
    <t>Замена крана на радиаторе</t>
  </si>
  <si>
    <t>кв. 20</t>
  </si>
  <si>
    <t>Октябрь 2015 г.</t>
  </si>
  <si>
    <t>Укрепление детской горки</t>
  </si>
  <si>
    <t>Подготовка к запуску системы ЦО: промывка системы</t>
  </si>
  <si>
    <t>Ноябрь 2015 г.</t>
  </si>
  <si>
    <t>Ликвидация воздушных пробок в стояках</t>
  </si>
  <si>
    <t>кв. 32,28,30,25,21,23,2,6,10</t>
  </si>
  <si>
    <t>Декабрь 2015 г.</t>
  </si>
  <si>
    <t>Устранение непрогрева системы ЦО, обходы и осмотры подвала</t>
  </si>
  <si>
    <t>кв. 3,7,11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</si>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</sst>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0" borderId="0" xfId="0" applyFont="1" applyFill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wrapText="1"/>
    </xf>
    <xf numFmtId="164" fontId="9" fillId="6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justify"/>
    </xf>
    <xf numFmtId="164" fontId="11" fillId="0" borderId="1" xfId="0" applyNumberFormat="1" applyFont="1" applyBorder="1" applyAlignment="1">
      <alignment horizontal="justify" wrapText="1"/>
    </xf>
    <xf numFmtId="164" fontId="11" fillId="0" borderId="1" xfId="0" applyNumberFormat="1" applyFont="1" applyBorder="1" applyAlignment="1">
      <alignment horizontal="center" wrapText="1"/>
    </xf>
    <xf numFmtId="164" fontId="6" fillId="6" borderId="1" xfId="0" applyFont="1" applyFill="1" applyBorder="1" applyAlignment="1">
      <alignment horizontal="center"/>
    </xf>
    <xf numFmtId="164" fontId="6" fillId="6" borderId="0" xfId="0" applyFont="1" applyFill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204">
          <cell r="E1204">
            <v>12826.07</v>
          </cell>
          <cell r="F1204">
            <v>170458.19</v>
          </cell>
          <cell r="G1204">
            <v>166462.68</v>
          </cell>
          <cell r="H1204">
            <v>173177.03</v>
          </cell>
          <cell r="I1204">
            <v>31193.87</v>
          </cell>
          <cell r="J1204">
            <v>312441.35</v>
          </cell>
          <cell r="K1204">
            <v>6111.720000000001</v>
          </cell>
        </row>
        <row r="1205"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E1206">
            <v>0</v>
          </cell>
          <cell r="F1206">
            <v>4800</v>
          </cell>
          <cell r="G1206">
            <v>2400</v>
          </cell>
          <cell r="H1206">
            <v>2400</v>
          </cell>
          <cell r="I1206">
            <v>0</v>
          </cell>
          <cell r="J1206">
            <v>7200</v>
          </cell>
          <cell r="K1206">
            <v>0</v>
          </cell>
        </row>
        <row r="1207"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1">
          <cell r="E1211">
            <v>3665.01</v>
          </cell>
          <cell r="F1211">
            <v>-74367.64</v>
          </cell>
          <cell r="G1211">
            <v>53176.45</v>
          </cell>
          <cell r="H1211">
            <v>53240.439999999995</v>
          </cell>
          <cell r="I1211">
            <v>74032.37</v>
          </cell>
          <cell r="J1211">
            <v>-95159.57</v>
          </cell>
          <cell r="K1211">
            <v>3601.020000000004</v>
          </cell>
        </row>
        <row r="1212">
          <cell r="E1212">
            <v>5157.96</v>
          </cell>
          <cell r="F1212">
            <v>-5157.96</v>
          </cell>
          <cell r="G1212">
            <v>69663.34000000001</v>
          </cell>
          <cell r="H1212">
            <v>69747.31999999999</v>
          </cell>
          <cell r="I1212">
            <v>69663.34000000001</v>
          </cell>
          <cell r="J1212">
            <v>-5073.980000000018</v>
          </cell>
          <cell r="K1212">
            <v>5073.980000000025</v>
          </cell>
        </row>
        <row r="1213">
          <cell r="E1213">
            <v>-2.96</v>
          </cell>
          <cell r="F1213">
            <v>-2995.34</v>
          </cell>
          <cell r="G1213">
            <v>26007.630000000005</v>
          </cell>
          <cell r="H1213">
            <v>26038.99</v>
          </cell>
          <cell r="I1213">
            <v>0</v>
          </cell>
          <cell r="J1213">
            <v>23043.65</v>
          </cell>
          <cell r="K1213">
            <v>-34.31999999999607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E1215">
            <v>316.4</v>
          </cell>
          <cell r="F1215">
            <v>-19.85</v>
          </cell>
          <cell r="G1215">
            <v>4272.62</v>
          </cell>
          <cell r="H1215">
            <v>4277.8099999999995</v>
          </cell>
          <cell r="I1215">
            <v>0</v>
          </cell>
          <cell r="J1215">
            <v>4257.959999999999</v>
          </cell>
          <cell r="K1215">
            <v>311.21000000000004</v>
          </cell>
        </row>
        <row r="1216">
          <cell r="E1216">
            <v>10.3</v>
          </cell>
          <cell r="F1216">
            <v>291.56</v>
          </cell>
          <cell r="G1216">
            <v>139.32</v>
          </cell>
          <cell r="H1216">
            <v>139.48</v>
          </cell>
          <cell r="I1216">
            <v>0</v>
          </cell>
          <cell r="J1216">
            <v>431.03999999999996</v>
          </cell>
          <cell r="K1216">
            <v>10.140000000000015</v>
          </cell>
        </row>
        <row r="1217">
          <cell r="E1217">
            <v>2262.6</v>
          </cell>
          <cell r="F1217">
            <v>-2262.6</v>
          </cell>
          <cell r="G1217">
            <v>30559.08</v>
          </cell>
          <cell r="H1217">
            <v>30595.83</v>
          </cell>
          <cell r="I1217">
            <v>30559.08</v>
          </cell>
          <cell r="J1217">
            <v>-2225.8499999999985</v>
          </cell>
          <cell r="K1217">
            <v>2225.8499999999985</v>
          </cell>
        </row>
        <row r="1218">
          <cell r="E1218">
            <v>2131.84</v>
          </cell>
          <cell r="F1218">
            <v>-45944.29</v>
          </cell>
          <cell r="G1218">
            <v>28794.24</v>
          </cell>
          <cell r="H1218">
            <v>28828.87</v>
          </cell>
          <cell r="I1218">
            <v>54331.77798000001</v>
          </cell>
          <cell r="J1218">
            <v>-71447.19798000001</v>
          </cell>
          <cell r="K1218">
            <v>2097.2100000000028</v>
          </cell>
        </row>
        <row r="1219">
          <cell r="E1219">
            <v>282.06</v>
          </cell>
          <cell r="F1219">
            <v>7969.3</v>
          </cell>
          <cell r="G1219">
            <v>3808.310000000001</v>
          </cell>
          <cell r="H1219">
            <v>3812.8700000000003</v>
          </cell>
          <cell r="I1219">
            <v>3291.43</v>
          </cell>
          <cell r="J1219">
            <v>8490.74</v>
          </cell>
          <cell r="K1219">
            <v>277.50000000000045</v>
          </cell>
        </row>
        <row r="1221">
          <cell r="E1221">
            <v>3438.6</v>
          </cell>
          <cell r="F1221">
            <v>-3444.6</v>
          </cell>
          <cell r="G1221">
            <v>46442.399999999994</v>
          </cell>
          <cell r="H1221">
            <v>46743.61</v>
          </cell>
          <cell r="I1221">
            <v>46442.399999999994</v>
          </cell>
          <cell r="J1221">
            <v>-3143.389999999992</v>
          </cell>
          <cell r="K1221">
            <v>3137.389999999992</v>
          </cell>
        </row>
        <row r="1222">
          <cell r="E1222">
            <v>2991.56</v>
          </cell>
          <cell r="F1222">
            <v>-2991.56</v>
          </cell>
          <cell r="G1222">
            <v>42754.44</v>
          </cell>
          <cell r="H1222">
            <v>42864.659999999996</v>
          </cell>
          <cell r="I1222">
            <v>42754.44</v>
          </cell>
          <cell r="J1222">
            <v>-2881.340000000004</v>
          </cell>
          <cell r="K1222">
            <v>2881.340000000004</v>
          </cell>
        </row>
        <row r="1223">
          <cell r="E1223">
            <v>86768.52</v>
          </cell>
          <cell r="F1223">
            <v>-86768.52</v>
          </cell>
          <cell r="G1223">
            <v>801986.38</v>
          </cell>
          <cell r="H1223">
            <v>789168.3099999999</v>
          </cell>
          <cell r="I1223">
            <v>801986.38</v>
          </cell>
          <cell r="J1223">
            <v>-99586.59000000008</v>
          </cell>
          <cell r="K1223">
            <v>99586.59000000008</v>
          </cell>
        </row>
        <row r="1224">
          <cell r="E1224">
            <v>2785.27</v>
          </cell>
          <cell r="F1224">
            <v>0</v>
          </cell>
          <cell r="G1224">
            <v>37618.439999999995</v>
          </cell>
          <cell r="H1224">
            <v>37862.44</v>
          </cell>
          <cell r="I1224">
            <v>37862.44</v>
          </cell>
          <cell r="J1224">
            <v>0</v>
          </cell>
          <cell r="K1224">
            <v>2541.2699999999895</v>
          </cell>
        </row>
        <row r="1225">
          <cell r="E1225">
            <v>6189.49</v>
          </cell>
          <cell r="F1225">
            <v>-6189.49</v>
          </cell>
          <cell r="G1225">
            <v>88240.56000000001</v>
          </cell>
          <cell r="H1225">
            <v>88469.04000000001</v>
          </cell>
          <cell r="I1225">
            <v>88240.56000000001</v>
          </cell>
          <cell r="J1225">
            <v>-5961.010000000009</v>
          </cell>
          <cell r="K1225">
            <v>5961.010000000009</v>
          </cell>
        </row>
        <row r="1226">
          <cell r="E1226">
            <v>8596.54</v>
          </cell>
          <cell r="F1226">
            <v>-8596.54</v>
          </cell>
          <cell r="G1226">
            <v>116106</v>
          </cell>
          <cell r="H1226">
            <v>116859.07999999997</v>
          </cell>
          <cell r="I1226">
            <v>116106</v>
          </cell>
          <cell r="J1226">
            <v>-7843.460000000021</v>
          </cell>
          <cell r="K1226">
            <v>7843.4600000000355</v>
          </cell>
        </row>
        <row r="1227">
          <cell r="E1227">
            <v>6051.94</v>
          </cell>
          <cell r="F1227">
            <v>-6051.94</v>
          </cell>
          <cell r="G1227">
            <v>85920</v>
          </cell>
          <cell r="H1227">
            <v>86167.69</v>
          </cell>
          <cell r="I1227">
            <v>85920</v>
          </cell>
          <cell r="J1227">
            <v>-5804.25</v>
          </cell>
          <cell r="K1227">
            <v>5804.25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80" zoomScaleNormal="80" workbookViewId="0" topLeftCell="A1">
      <selection activeCell="G25" sqref="G25"/>
    </sheetView>
  </sheetViews>
  <sheetFormatPr defaultColWidth="12.57421875" defaultRowHeight="12.75"/>
  <cols>
    <col min="1" max="1" width="8.140625" style="0" customWidth="1"/>
    <col min="2" max="2" width="26.421875" style="0" customWidth="1"/>
    <col min="3" max="3" width="6.421875" style="0" customWidth="1"/>
    <col min="4" max="4" width="35.57421875" style="0" customWidth="1"/>
    <col min="5" max="5" width="18.421875" style="0" customWidth="1"/>
    <col min="6" max="6" width="19.421875" style="0" customWidth="1"/>
    <col min="7" max="7" width="19.00390625" style="0" customWidth="1"/>
    <col min="8" max="8" width="20.8515625" style="0" customWidth="1"/>
    <col min="9" max="9" width="21.57421875" style="0" customWidth="1"/>
    <col min="10" max="10" width="18.140625" style="0" customWidth="1"/>
    <col min="11" max="11" width="22.140625" style="0" customWidth="1"/>
    <col min="12" max="12" width="20.14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38</v>
      </c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 t="s">
        <v>16</v>
      </c>
    </row>
    <row r="6" spans="1:12" ht="12.75">
      <c r="A6" s="13">
        <v>3</v>
      </c>
      <c r="B6" s="14"/>
      <c r="C6" s="14"/>
      <c r="D6" s="14" t="s">
        <v>17</v>
      </c>
      <c r="E6" s="15">
        <f>'[1]Лицевые счета домов свод'!E1204</f>
        <v>12826.07</v>
      </c>
      <c r="F6" s="15">
        <f>'[1]Лицевые счета домов свод'!F1204</f>
        <v>170458.19</v>
      </c>
      <c r="G6" s="15">
        <f>'[1]Лицевые счета домов свод'!G1204</f>
        <v>166462.68</v>
      </c>
      <c r="H6" s="15">
        <f>'[1]Лицевые счета домов свод'!H1204</f>
        <v>173177.03</v>
      </c>
      <c r="I6" s="15">
        <f>'[1]Лицевые счета домов свод'!I1204</f>
        <v>31193.87</v>
      </c>
      <c r="J6" s="15">
        <f>'[1]Лицевые счета домов свод'!J1204</f>
        <v>312441.35</v>
      </c>
      <c r="K6" s="15">
        <f>'[1]Лицевые счета домов свод'!K1204</f>
        <v>6111.720000000001</v>
      </c>
      <c r="L6" s="16"/>
    </row>
    <row r="7" spans="1:12" ht="12.75">
      <c r="A7" s="14"/>
      <c r="B7" s="14"/>
      <c r="C7" s="14"/>
      <c r="D7" s="14" t="s">
        <v>18</v>
      </c>
      <c r="E7" s="15">
        <f>'[1]Лицевые счета домов свод'!E1205</f>
        <v>0</v>
      </c>
      <c r="F7" s="15">
        <f>'[1]Лицевые счета домов свод'!F1205</f>
        <v>0</v>
      </c>
      <c r="G7" s="15">
        <f>'[1]Лицевые счета домов свод'!G1205</f>
        <v>0</v>
      </c>
      <c r="H7" s="15">
        <f>'[1]Лицевые счета домов свод'!H1205</f>
        <v>0</v>
      </c>
      <c r="I7" s="15">
        <f>'[1]Лицевые счета домов свод'!I1205</f>
        <v>0</v>
      </c>
      <c r="J7" s="15">
        <f>'[1]Лицевые счета домов свод'!J1205</f>
        <v>0</v>
      </c>
      <c r="K7" s="15">
        <f>'[1]Лицевые счета домов свод'!K1205</f>
        <v>0</v>
      </c>
      <c r="L7" s="16"/>
    </row>
    <row r="8" spans="1:12" ht="12.75">
      <c r="A8" s="14"/>
      <c r="B8" s="14"/>
      <c r="C8" s="14"/>
      <c r="D8" s="14" t="s">
        <v>19</v>
      </c>
      <c r="E8" s="15">
        <f>'[1]Лицевые счета домов свод'!E1206</f>
        <v>0</v>
      </c>
      <c r="F8" s="15">
        <f>'[1]Лицевые счета домов свод'!F1206</f>
        <v>4800</v>
      </c>
      <c r="G8" s="15">
        <f>'[1]Лицевые счета домов свод'!G1206</f>
        <v>2400</v>
      </c>
      <c r="H8" s="15">
        <f>'[1]Лицевые счета домов свод'!H1206</f>
        <v>2400</v>
      </c>
      <c r="I8" s="15">
        <f>'[1]Лицевые счета домов свод'!I1206</f>
        <v>0</v>
      </c>
      <c r="J8" s="15">
        <f>'[1]Лицевые счета домов свод'!J1206</f>
        <v>7200</v>
      </c>
      <c r="K8" s="15">
        <f>'[1]Лицевые счета домов свод'!K1206</f>
        <v>0</v>
      </c>
      <c r="L8" s="16"/>
    </row>
    <row r="9" spans="1:12" ht="12.75">
      <c r="A9" s="14"/>
      <c r="B9" s="14"/>
      <c r="C9" s="14"/>
      <c r="D9" s="14" t="s">
        <v>20</v>
      </c>
      <c r="E9" s="15">
        <f>'[1]Лицевые счета домов свод'!E1207</f>
        <v>0</v>
      </c>
      <c r="F9" s="15">
        <f>'[1]Лицевые счета домов свод'!F1207</f>
        <v>0</v>
      </c>
      <c r="G9" s="15">
        <f>'[1]Лицевые счета домов свод'!G1207</f>
        <v>0</v>
      </c>
      <c r="H9" s="15">
        <f>'[1]Лицевые счета домов свод'!H1207</f>
        <v>0</v>
      </c>
      <c r="I9" s="15">
        <f>'[1]Лицевые счета домов свод'!I1207</f>
        <v>0</v>
      </c>
      <c r="J9" s="15">
        <f>'[1]Лицевые счета домов свод'!J1207</f>
        <v>0</v>
      </c>
      <c r="K9" s="15">
        <f>'[1]Лицевые счета домов свод'!K1207</f>
        <v>0</v>
      </c>
      <c r="L9" s="16"/>
    </row>
    <row r="10" spans="1:12" ht="12.75">
      <c r="A10" s="14"/>
      <c r="B10" s="14"/>
      <c r="C10" s="14"/>
      <c r="D10" s="14" t="s">
        <v>21</v>
      </c>
      <c r="E10" s="15">
        <f>'[1]Лицевые счета домов свод'!E1208</f>
        <v>0</v>
      </c>
      <c r="F10" s="15">
        <f>'[1]Лицевые счета домов свод'!F1208</f>
        <v>0</v>
      </c>
      <c r="G10" s="15">
        <f>'[1]Лицевые счета домов свод'!G1208</f>
        <v>0</v>
      </c>
      <c r="H10" s="15">
        <f>'[1]Лицевые счета домов свод'!H1208</f>
        <v>0</v>
      </c>
      <c r="I10" s="15">
        <f>'[1]Лицевые счета домов свод'!I1208</f>
        <v>0</v>
      </c>
      <c r="J10" s="15">
        <f>'[1]Лицевые счета домов свод'!J1208</f>
        <v>0</v>
      </c>
      <c r="K10" s="15">
        <f>'[1]Лицевые счета домов свод'!K1208</f>
        <v>0</v>
      </c>
      <c r="L10" s="16"/>
    </row>
    <row r="11" spans="1:12" ht="12.75">
      <c r="A11" s="14"/>
      <c r="B11" s="14"/>
      <c r="C11" s="14"/>
      <c r="D11" s="14" t="s">
        <v>22</v>
      </c>
      <c r="E11" s="15">
        <f>'[1]Лицевые счета домов свод'!E1209</f>
        <v>0</v>
      </c>
      <c r="F11" s="15">
        <f>'[1]Лицевые счета домов свод'!F1209</f>
        <v>0</v>
      </c>
      <c r="G11" s="15">
        <f>'[1]Лицевые счета домов свод'!G1209</f>
        <v>0</v>
      </c>
      <c r="H11" s="15">
        <f>'[1]Лицевые счета домов свод'!H1209</f>
        <v>0</v>
      </c>
      <c r="I11" s="15">
        <f>'[1]Лицевые счета домов свод'!I1209</f>
        <v>0</v>
      </c>
      <c r="J11" s="15">
        <f>'[1]Лицевые счета домов свод'!J1209</f>
        <v>0</v>
      </c>
      <c r="K11" s="15">
        <f>'[1]Лицевые счета домов свод'!K1209</f>
        <v>0</v>
      </c>
      <c r="L11" s="16"/>
    </row>
    <row r="12" spans="1:12" ht="12.75">
      <c r="A12" s="14"/>
      <c r="B12" s="14"/>
      <c r="C12" s="14"/>
      <c r="D12" s="5" t="s">
        <v>23</v>
      </c>
      <c r="E12" s="5">
        <f>SUM(E6:E11)</f>
        <v>12826.07</v>
      </c>
      <c r="F12" s="5">
        <f>SUM(F6:F11)</f>
        <v>175258.19</v>
      </c>
      <c r="G12" s="5">
        <f>SUM(G6:G11)</f>
        <v>168862.68</v>
      </c>
      <c r="H12" s="5">
        <f>SUM(H6:H11)</f>
        <v>175577.03</v>
      </c>
      <c r="I12" s="5">
        <f>SUM(I6:I11)</f>
        <v>31193.87</v>
      </c>
      <c r="J12" s="5">
        <f>SUM(J6:J11)</f>
        <v>319641.35</v>
      </c>
      <c r="K12" s="5">
        <f>SUM(K6:K11)</f>
        <v>6111.720000000001</v>
      </c>
      <c r="L12" s="17"/>
    </row>
    <row r="13" spans="1:12" ht="12.75">
      <c r="A13" s="14"/>
      <c r="B13" s="14"/>
      <c r="C13" s="14"/>
      <c r="D13" s="18" t="s">
        <v>24</v>
      </c>
      <c r="E13" s="15">
        <f>'[1]Лицевые счета домов свод'!E1211</f>
        <v>3665.01</v>
      </c>
      <c r="F13" s="15">
        <f>'[1]Лицевые счета домов свод'!F1211</f>
        <v>-74367.64</v>
      </c>
      <c r="G13" s="15">
        <f>'[1]Лицевые счета домов свод'!G1211</f>
        <v>53176.45</v>
      </c>
      <c r="H13" s="15">
        <f>'[1]Лицевые счета домов свод'!H1211</f>
        <v>53240.439999999995</v>
      </c>
      <c r="I13" s="15">
        <f>'[1]Лицевые счета домов свод'!I1211</f>
        <v>74032.37</v>
      </c>
      <c r="J13" s="15">
        <f>'[1]Лицевые счета домов свод'!J1211</f>
        <v>-95159.57</v>
      </c>
      <c r="K13" s="15">
        <f>'[1]Лицевые счета домов свод'!K1211</f>
        <v>3601.020000000004</v>
      </c>
      <c r="L13" s="16"/>
    </row>
    <row r="14" spans="1:12" ht="12.75">
      <c r="A14" s="14"/>
      <c r="B14" s="14"/>
      <c r="C14" s="14"/>
      <c r="D14" s="18" t="s">
        <v>25</v>
      </c>
      <c r="E14" s="15">
        <f>'[1]Лицевые счета домов свод'!E1212</f>
        <v>5157.96</v>
      </c>
      <c r="F14" s="15">
        <f>'[1]Лицевые счета домов свод'!F1212</f>
        <v>-5157.96</v>
      </c>
      <c r="G14" s="15">
        <f>'[1]Лицевые счета домов свод'!G1212</f>
        <v>69663.34000000001</v>
      </c>
      <c r="H14" s="15">
        <f>'[1]Лицевые счета домов свод'!H1212</f>
        <v>69747.31999999999</v>
      </c>
      <c r="I14" s="15">
        <f>'[1]Лицевые счета домов свод'!I1212</f>
        <v>69663.34000000001</v>
      </c>
      <c r="J14" s="15">
        <f>'[1]Лицевые счета домов свод'!J1212</f>
        <v>-5073.980000000018</v>
      </c>
      <c r="K14" s="15">
        <f>'[1]Лицевые счета домов свод'!K1212</f>
        <v>5073.980000000025</v>
      </c>
      <c r="L14" s="16"/>
    </row>
    <row r="15" spans="1:12" ht="12.75">
      <c r="A15" s="14"/>
      <c r="B15" s="14"/>
      <c r="C15" s="14"/>
      <c r="D15" s="18" t="s">
        <v>26</v>
      </c>
      <c r="E15" s="15">
        <f>'[1]Лицевые счета домов свод'!E1213</f>
        <v>-2.96</v>
      </c>
      <c r="F15" s="15">
        <f>'[1]Лицевые счета домов свод'!F1213</f>
        <v>-2995.34</v>
      </c>
      <c r="G15" s="15">
        <f>'[1]Лицевые счета домов свод'!G1213</f>
        <v>26007.630000000005</v>
      </c>
      <c r="H15" s="15">
        <f>'[1]Лицевые счета домов свод'!H1213</f>
        <v>26038.99</v>
      </c>
      <c r="I15" s="15">
        <f>'[1]Лицевые счета домов свод'!I1213</f>
        <v>0</v>
      </c>
      <c r="J15" s="15">
        <f>'[1]Лицевые счета домов свод'!J1213</f>
        <v>23043.65</v>
      </c>
      <c r="K15" s="15">
        <f>'[1]Лицевые счета домов свод'!K1213</f>
        <v>-34.31999999999607</v>
      </c>
      <c r="L15" s="16"/>
    </row>
    <row r="16" spans="1:12" ht="12.75">
      <c r="A16" s="14"/>
      <c r="B16" s="14"/>
      <c r="C16" s="14"/>
      <c r="D16" s="18" t="s">
        <v>27</v>
      </c>
      <c r="E16" s="15">
        <f>'[1]Лицевые счета домов свод'!E1214</f>
        <v>0</v>
      </c>
      <c r="F16" s="15">
        <f>'[1]Лицевые счета домов свод'!F1214</f>
        <v>0</v>
      </c>
      <c r="G16" s="15">
        <f>'[1]Лицевые счета домов свод'!G1214</f>
        <v>0</v>
      </c>
      <c r="H16" s="15">
        <f>'[1]Лицевые счета домов свод'!H1214</f>
        <v>0</v>
      </c>
      <c r="I16" s="15">
        <f>'[1]Лицевые счета домов свод'!I1214</f>
        <v>0</v>
      </c>
      <c r="J16" s="15">
        <f>'[1]Лицевые счета домов свод'!J1214</f>
        <v>0</v>
      </c>
      <c r="K16" s="15">
        <f>'[1]Лицевые счета домов свод'!K1214</f>
        <v>0</v>
      </c>
      <c r="L16" s="16"/>
    </row>
    <row r="17" spans="1:12" ht="12.75">
      <c r="A17" s="14"/>
      <c r="B17" s="14"/>
      <c r="C17" s="14"/>
      <c r="D17" s="14" t="s">
        <v>28</v>
      </c>
      <c r="E17" s="15">
        <f>'[1]Лицевые счета домов свод'!E1215</f>
        <v>316.4</v>
      </c>
      <c r="F17" s="15">
        <f>'[1]Лицевые счета домов свод'!F1215</f>
        <v>-19.85</v>
      </c>
      <c r="G17" s="15">
        <f>'[1]Лицевые счета домов свод'!G1215</f>
        <v>4272.62</v>
      </c>
      <c r="H17" s="15">
        <f>'[1]Лицевые счета домов свод'!H1215</f>
        <v>4277.8099999999995</v>
      </c>
      <c r="I17" s="15">
        <f>'[1]Лицевые счета домов свод'!I1215</f>
        <v>0</v>
      </c>
      <c r="J17" s="15">
        <f>'[1]Лицевые счета домов свод'!J1215</f>
        <v>4257.959999999999</v>
      </c>
      <c r="K17" s="15">
        <f>'[1]Лицевые счета домов свод'!K1215</f>
        <v>311.21000000000004</v>
      </c>
      <c r="L17" s="16"/>
    </row>
    <row r="18" spans="1:12" ht="12.75">
      <c r="A18" s="14"/>
      <c r="B18" s="14"/>
      <c r="C18" s="14"/>
      <c r="D18" s="18" t="s">
        <v>29</v>
      </c>
      <c r="E18" s="15">
        <f>'[1]Лицевые счета домов свод'!E1216</f>
        <v>10.3</v>
      </c>
      <c r="F18" s="15">
        <f>'[1]Лицевые счета домов свод'!F1216</f>
        <v>291.56</v>
      </c>
      <c r="G18" s="15">
        <f>'[1]Лицевые счета домов свод'!G1216</f>
        <v>139.32</v>
      </c>
      <c r="H18" s="15">
        <f>'[1]Лицевые счета домов свод'!H1216</f>
        <v>139.48</v>
      </c>
      <c r="I18" s="15">
        <f>'[1]Лицевые счета домов свод'!I1216</f>
        <v>0</v>
      </c>
      <c r="J18" s="15">
        <f>'[1]Лицевые счета домов свод'!J1216</f>
        <v>431.03999999999996</v>
      </c>
      <c r="K18" s="15">
        <f>'[1]Лицевые счета домов свод'!K1216</f>
        <v>10.140000000000015</v>
      </c>
      <c r="L18" s="16"/>
    </row>
    <row r="19" spans="1:12" ht="12.75">
      <c r="A19" s="14"/>
      <c r="B19" s="14"/>
      <c r="C19" s="14"/>
      <c r="D19" s="18" t="s">
        <v>30</v>
      </c>
      <c r="E19" s="15">
        <f>'[1]Лицевые счета домов свод'!E1217</f>
        <v>2262.6</v>
      </c>
      <c r="F19" s="15">
        <f>'[1]Лицевые счета домов свод'!F1217</f>
        <v>-2262.6</v>
      </c>
      <c r="G19" s="15">
        <f>'[1]Лицевые счета домов свод'!G1217</f>
        <v>30559.08</v>
      </c>
      <c r="H19" s="15">
        <f>'[1]Лицевые счета домов свод'!H1217</f>
        <v>30595.83</v>
      </c>
      <c r="I19" s="15">
        <f>'[1]Лицевые счета домов свод'!I1217</f>
        <v>30559.08</v>
      </c>
      <c r="J19" s="15">
        <f>'[1]Лицевые счета домов свод'!J1217</f>
        <v>-2225.8499999999985</v>
      </c>
      <c r="K19" s="15">
        <f>'[1]Лицевые счета домов свод'!K1217</f>
        <v>2225.8499999999985</v>
      </c>
      <c r="L19" s="16"/>
    </row>
    <row r="20" spans="1:12" ht="12.75">
      <c r="A20" s="14"/>
      <c r="B20" s="14"/>
      <c r="C20" s="14"/>
      <c r="D20" s="18" t="s">
        <v>31</v>
      </c>
      <c r="E20" s="15">
        <f>'[1]Лицевые счета домов свод'!E1218</f>
        <v>2131.84</v>
      </c>
      <c r="F20" s="15">
        <f>'[1]Лицевые счета домов свод'!F1218</f>
        <v>-45944.29</v>
      </c>
      <c r="G20" s="15">
        <f>'[1]Лицевые счета домов свод'!G1218</f>
        <v>28794.24</v>
      </c>
      <c r="H20" s="15">
        <f>'[1]Лицевые счета домов свод'!H1218</f>
        <v>28828.87</v>
      </c>
      <c r="I20" s="15">
        <f>'[1]Лицевые счета домов свод'!I1218</f>
        <v>54331.77798000001</v>
      </c>
      <c r="J20" s="15">
        <f>'[1]Лицевые счета домов свод'!J1218</f>
        <v>-71447.19798000001</v>
      </c>
      <c r="K20" s="15">
        <f>'[1]Лицевые счета домов свод'!K1218</f>
        <v>2097.2100000000028</v>
      </c>
      <c r="L20" s="16"/>
    </row>
    <row r="21" spans="1:12" ht="12.75">
      <c r="A21" s="14"/>
      <c r="B21" s="14"/>
      <c r="C21" s="14"/>
      <c r="D21" s="18" t="s">
        <v>32</v>
      </c>
      <c r="E21" s="15">
        <f>'[1]Лицевые счета домов свод'!E1219</f>
        <v>282.06</v>
      </c>
      <c r="F21" s="15">
        <f>'[1]Лицевые счета домов свод'!F1219</f>
        <v>7969.3</v>
      </c>
      <c r="G21" s="15">
        <f>'[1]Лицевые счета домов свод'!G1219</f>
        <v>3808.310000000001</v>
      </c>
      <c r="H21" s="15">
        <f>'[1]Лицевые счета домов свод'!H1219</f>
        <v>3812.8700000000003</v>
      </c>
      <c r="I21" s="15">
        <f>'[1]Лицевые счета домов свод'!I1219</f>
        <v>3291.43</v>
      </c>
      <c r="J21" s="15">
        <f>'[1]Лицевые счета домов свод'!J1219</f>
        <v>8490.74</v>
      </c>
      <c r="K21" s="15">
        <f>'[1]Лицевые счета домов свод'!K1219</f>
        <v>277.50000000000045</v>
      </c>
      <c r="L21" s="16"/>
    </row>
    <row r="22" spans="1:12" ht="12.75">
      <c r="A22" s="14"/>
      <c r="B22" s="14"/>
      <c r="C22" s="14"/>
      <c r="D22" s="5" t="s">
        <v>33</v>
      </c>
      <c r="E22" s="5">
        <f>SUM(E13:E21)</f>
        <v>13823.21</v>
      </c>
      <c r="F22" s="5">
        <f>SUM(F13:F21)</f>
        <v>-122486.82</v>
      </c>
      <c r="G22" s="5">
        <f>SUM(G13:G21)</f>
        <v>216420.99</v>
      </c>
      <c r="H22" s="5">
        <f>SUM(H13:H21)</f>
        <v>216681.61</v>
      </c>
      <c r="I22" s="19">
        <f>SUM(I13:I21)</f>
        <v>231877.99798000001</v>
      </c>
      <c r="J22" s="19">
        <f>SUM(J13:J21)</f>
        <v>-137683.20798000004</v>
      </c>
      <c r="K22" s="5">
        <f>SUM(K13:K21)</f>
        <v>13562.590000000035</v>
      </c>
      <c r="L22" s="17"/>
    </row>
    <row r="23" spans="1:12" ht="12.75">
      <c r="A23" s="14"/>
      <c r="B23" s="14"/>
      <c r="C23" s="14"/>
      <c r="D23" s="14" t="s">
        <v>34</v>
      </c>
      <c r="E23" s="15">
        <f>'[1]Лицевые счета домов свод'!E1221</f>
        <v>3438.6</v>
      </c>
      <c r="F23" s="15">
        <f>'[1]Лицевые счета домов свод'!F1221</f>
        <v>-3444.6</v>
      </c>
      <c r="G23" s="15">
        <f>'[1]Лицевые счета домов свод'!G1221</f>
        <v>46442.399999999994</v>
      </c>
      <c r="H23" s="15">
        <f>'[1]Лицевые счета домов свод'!H1221</f>
        <v>46743.61</v>
      </c>
      <c r="I23" s="15">
        <f>'[1]Лицевые счета домов свод'!I1221</f>
        <v>46442.399999999994</v>
      </c>
      <c r="J23" s="15">
        <f>'[1]Лицевые счета домов свод'!J1221</f>
        <v>-3143.389999999992</v>
      </c>
      <c r="K23" s="15">
        <f>'[1]Лицевые счета домов свод'!K1221</f>
        <v>3137.389999999992</v>
      </c>
      <c r="L23" s="16"/>
    </row>
    <row r="24" spans="1:12" ht="12.75">
      <c r="A24" s="14"/>
      <c r="B24" s="14"/>
      <c r="C24" s="14"/>
      <c r="D24" s="14" t="s">
        <v>35</v>
      </c>
      <c r="E24" s="15">
        <f>'[1]Лицевые счета домов свод'!E1222</f>
        <v>2991.56</v>
      </c>
      <c r="F24" s="15">
        <f>'[1]Лицевые счета домов свод'!F1222</f>
        <v>-2991.56</v>
      </c>
      <c r="G24" s="15">
        <f>'[1]Лицевые счета домов свод'!G1222</f>
        <v>42754.44</v>
      </c>
      <c r="H24" s="15">
        <f>'[1]Лицевые счета домов свод'!H1222</f>
        <v>42864.659999999996</v>
      </c>
      <c r="I24" s="15">
        <f>'[1]Лицевые счета домов свод'!I1222</f>
        <v>42754.44</v>
      </c>
      <c r="J24" s="15">
        <f>'[1]Лицевые счета домов свод'!J1222</f>
        <v>-2881.340000000004</v>
      </c>
      <c r="K24" s="15">
        <f>'[1]Лицевые счета домов свод'!K1222</f>
        <v>2881.340000000004</v>
      </c>
      <c r="L24" s="16"/>
    </row>
    <row r="25" spans="1:12" ht="12.75">
      <c r="A25" s="14"/>
      <c r="B25" s="14"/>
      <c r="C25" s="14"/>
      <c r="D25" s="14" t="s">
        <v>36</v>
      </c>
      <c r="E25" s="15">
        <f>'[1]Лицевые счета домов свод'!E1223</f>
        <v>86768.52</v>
      </c>
      <c r="F25" s="15">
        <f>'[1]Лицевые счета домов свод'!F1223</f>
        <v>-86768.52</v>
      </c>
      <c r="G25" s="15">
        <f>'[1]Лицевые счета домов свод'!G1223</f>
        <v>801986.38</v>
      </c>
      <c r="H25" s="15">
        <f>'[1]Лицевые счета домов свод'!H1223</f>
        <v>789168.3099999999</v>
      </c>
      <c r="I25" s="15">
        <f>'[1]Лицевые счета домов свод'!I1223</f>
        <v>801986.38</v>
      </c>
      <c r="J25" s="15">
        <f>'[1]Лицевые счета домов свод'!J1223</f>
        <v>-99586.59000000008</v>
      </c>
      <c r="K25" s="20">
        <f>'[1]Лицевые счета домов свод'!K1223</f>
        <v>99586.59000000008</v>
      </c>
      <c r="L25" s="16"/>
    </row>
    <row r="26" spans="1:12" ht="12.75">
      <c r="A26" s="14"/>
      <c r="B26" s="14"/>
      <c r="C26" s="14"/>
      <c r="D26" s="14" t="s">
        <v>37</v>
      </c>
      <c r="E26" s="15">
        <f>'[1]Лицевые счета домов свод'!E1224</f>
        <v>2785.27</v>
      </c>
      <c r="F26" s="15">
        <f>'[1]Лицевые счета домов свод'!F1224</f>
        <v>0</v>
      </c>
      <c r="G26" s="15">
        <f>'[1]Лицевые счета домов свод'!G1224</f>
        <v>37618.439999999995</v>
      </c>
      <c r="H26" s="15">
        <f>'[1]Лицевые счета домов свод'!H1224</f>
        <v>37862.44</v>
      </c>
      <c r="I26" s="15">
        <f>'[1]Лицевые счета домов свод'!I1224</f>
        <v>37862.44</v>
      </c>
      <c r="J26" s="15">
        <f>'[1]Лицевые счета домов свод'!J1224</f>
        <v>0</v>
      </c>
      <c r="K26" s="15">
        <f>'[1]Лицевые счета домов свод'!K1224</f>
        <v>2541.2699999999895</v>
      </c>
      <c r="L26" s="16"/>
    </row>
    <row r="27" spans="1:12" ht="12.75">
      <c r="A27" s="14"/>
      <c r="B27" s="14"/>
      <c r="C27" s="14"/>
      <c r="D27" s="14" t="s">
        <v>38</v>
      </c>
      <c r="E27" s="15">
        <f>'[1]Лицевые счета домов свод'!E1225</f>
        <v>6189.49</v>
      </c>
      <c r="F27" s="15">
        <f>'[1]Лицевые счета домов свод'!F1225</f>
        <v>-6189.49</v>
      </c>
      <c r="G27" s="15">
        <f>'[1]Лицевые счета домов свод'!G1225</f>
        <v>88240.56000000001</v>
      </c>
      <c r="H27" s="15">
        <f>'[1]Лицевые счета домов свод'!H1225</f>
        <v>88469.04000000001</v>
      </c>
      <c r="I27" s="15">
        <f>'[1]Лицевые счета домов свод'!I1225</f>
        <v>88240.56000000001</v>
      </c>
      <c r="J27" s="15">
        <f>'[1]Лицевые счета домов свод'!J1225</f>
        <v>-5961.010000000009</v>
      </c>
      <c r="K27" s="15">
        <f>'[1]Лицевые счета домов свод'!K1225</f>
        <v>5961.010000000009</v>
      </c>
      <c r="L27" s="16"/>
    </row>
    <row r="28" spans="1:12" ht="12.75">
      <c r="A28" s="14"/>
      <c r="B28" s="14"/>
      <c r="C28" s="14"/>
      <c r="D28" s="14" t="s">
        <v>39</v>
      </c>
      <c r="E28" s="15">
        <f>'[1]Лицевые счета домов свод'!E1226</f>
        <v>8596.54</v>
      </c>
      <c r="F28" s="15">
        <f>'[1]Лицевые счета домов свод'!F1226</f>
        <v>-8596.54</v>
      </c>
      <c r="G28" s="15">
        <f>'[1]Лицевые счета домов свод'!G1226</f>
        <v>116106</v>
      </c>
      <c r="H28" s="15">
        <f>'[1]Лицевые счета домов свод'!H1226</f>
        <v>116859.07999999997</v>
      </c>
      <c r="I28" s="15">
        <f>'[1]Лицевые счета домов свод'!I1226</f>
        <v>116106</v>
      </c>
      <c r="J28" s="15">
        <f>'[1]Лицевые счета домов свод'!J1226</f>
        <v>-7843.460000000021</v>
      </c>
      <c r="K28" s="15">
        <f>'[1]Лицевые счета домов свод'!K1226</f>
        <v>7843.4600000000355</v>
      </c>
      <c r="L28" s="16"/>
    </row>
    <row r="29" spans="1:12" ht="12.75">
      <c r="A29" s="14"/>
      <c r="B29" s="14"/>
      <c r="C29" s="14"/>
      <c r="D29" s="14" t="s">
        <v>40</v>
      </c>
      <c r="E29" s="15">
        <f>'[1]Лицевые счета домов свод'!E1227</f>
        <v>6051.94</v>
      </c>
      <c r="F29" s="15">
        <f>'[1]Лицевые счета домов свод'!F1227</f>
        <v>-6051.94</v>
      </c>
      <c r="G29" s="15">
        <f>'[1]Лицевые счета домов свод'!G1227</f>
        <v>85920</v>
      </c>
      <c r="H29" s="15">
        <f>'[1]Лицевые счета домов свод'!H1227</f>
        <v>86167.69</v>
      </c>
      <c r="I29" s="15">
        <f>'[1]Лицевые счета домов свод'!I1227</f>
        <v>85920</v>
      </c>
      <c r="J29" s="15">
        <f>'[1]Лицевые счета домов свод'!J1227</f>
        <v>-5804.25</v>
      </c>
      <c r="K29" s="15">
        <f>'[1]Лицевые счета домов свод'!K1227</f>
        <v>5804.25</v>
      </c>
      <c r="L29" s="16"/>
    </row>
    <row r="30" spans="1:12" ht="12.75">
      <c r="A30" s="14"/>
      <c r="B30" s="14"/>
      <c r="C30" s="14"/>
      <c r="D30" s="14" t="s">
        <v>41</v>
      </c>
      <c r="E30" s="15">
        <f>'[1]Лицевые счета домов свод'!E1228</f>
        <v>0</v>
      </c>
      <c r="F30" s="15">
        <f>'[1]Лицевые счета домов свод'!F1228</f>
        <v>0</v>
      </c>
      <c r="G30" s="15">
        <f>'[1]Лицевые счета домов свод'!G1228</f>
        <v>0</v>
      </c>
      <c r="H30" s="15">
        <f>'[1]Лицевые счета домов свод'!H1228</f>
        <v>0</v>
      </c>
      <c r="I30" s="15">
        <f>'[1]Лицевые счета домов свод'!I1228</f>
        <v>0</v>
      </c>
      <c r="J30" s="15">
        <f>'[1]Лицевые счета домов свод'!J1228</f>
        <v>0</v>
      </c>
      <c r="K30" s="15">
        <f>'[1]Лицевые счета домов свод'!K1228</f>
        <v>0</v>
      </c>
      <c r="L30" s="16"/>
    </row>
    <row r="31" spans="1:12" ht="12.75">
      <c r="A31" s="9"/>
      <c r="B31" s="21" t="s">
        <v>42</v>
      </c>
      <c r="C31" s="21"/>
      <c r="D31" s="21"/>
      <c r="E31" s="21">
        <f>SUM(E23:E30)+E12+E22</f>
        <v>143471.2</v>
      </c>
      <c r="F31" s="21">
        <f>SUM(F23:F30)+F12+F22</f>
        <v>-61271.28000000003</v>
      </c>
      <c r="G31" s="21">
        <f>SUM(G23:G30)+G12+G22</f>
        <v>1604351.89</v>
      </c>
      <c r="H31" s="21">
        <f>SUM(H23:H30)+H12+H22</f>
        <v>1600393.4700000002</v>
      </c>
      <c r="I31" s="22">
        <f>SUM(I23:I30)+I12+I22</f>
        <v>1482384.08798</v>
      </c>
      <c r="J31" s="22">
        <f>SUM(J23:J30)+J12+J22</f>
        <v>56738.102019999846</v>
      </c>
      <c r="K31" s="22">
        <f>SUM(K23:K30)+K12+K22</f>
        <v>147429.62000000014</v>
      </c>
      <c r="L31" s="23"/>
    </row>
    <row r="36" spans="7:11" ht="12.75">
      <c r="G36" s="24"/>
      <c r="H36" s="24"/>
      <c r="I36" s="24"/>
      <c r="J36" s="24"/>
      <c r="K36" s="24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workbookViewId="0" topLeftCell="A1">
      <selection activeCell="E19" sqref="E19"/>
    </sheetView>
  </sheetViews>
  <sheetFormatPr defaultColWidth="12.57421875" defaultRowHeight="12.75"/>
  <cols>
    <col min="1" max="1" width="9.7109375" style="0" customWidth="1"/>
    <col min="2" max="2" width="37.140625" style="0" customWidth="1"/>
    <col min="3" max="3" width="30.28125" style="0" customWidth="1"/>
    <col min="4" max="4" width="30.140625" style="0" customWidth="1"/>
    <col min="5" max="5" width="17.00390625" style="0" customWidth="1"/>
    <col min="6" max="16384" width="11.57421875" style="0" customWidth="1"/>
  </cols>
  <sheetData>
    <row r="1" spans="1:5" ht="12.75">
      <c r="A1" s="25" t="s">
        <v>43</v>
      </c>
      <c r="B1" s="25"/>
      <c r="C1" s="25"/>
      <c r="D1" s="25"/>
      <c r="E1" s="25"/>
    </row>
    <row r="2" spans="1:5" ht="12.75">
      <c r="A2" s="26" t="s">
        <v>1</v>
      </c>
      <c r="B2" s="27" t="s">
        <v>44</v>
      </c>
      <c r="C2" s="27" t="s">
        <v>2</v>
      </c>
      <c r="D2" s="27" t="s">
        <v>45</v>
      </c>
      <c r="E2" s="27" t="s">
        <v>46</v>
      </c>
    </row>
    <row r="3" spans="1:5" ht="12.75">
      <c r="A3" s="28">
        <v>1</v>
      </c>
      <c r="B3" s="29" t="s">
        <v>47</v>
      </c>
      <c r="C3" s="28" t="s">
        <v>48</v>
      </c>
      <c r="D3" s="28" t="s">
        <v>49</v>
      </c>
      <c r="E3" s="28">
        <v>6897.86</v>
      </c>
    </row>
    <row r="4" spans="1:5" ht="12.75">
      <c r="A4" s="28">
        <v>2</v>
      </c>
      <c r="B4" s="30" t="s">
        <v>50</v>
      </c>
      <c r="C4" s="31" t="s">
        <v>48</v>
      </c>
      <c r="D4" s="31" t="s">
        <v>49</v>
      </c>
      <c r="E4" s="31">
        <v>9144.19</v>
      </c>
    </row>
    <row r="5" spans="1:5" ht="12.75">
      <c r="A5" s="28">
        <v>3</v>
      </c>
      <c r="B5" s="28"/>
      <c r="C5" s="28"/>
      <c r="D5" s="28"/>
      <c r="E5" s="28"/>
    </row>
    <row r="6" spans="1:5" ht="12.75">
      <c r="A6" s="32"/>
      <c r="B6" s="32" t="s">
        <v>51</v>
      </c>
      <c r="C6" s="32"/>
      <c r="D6" s="32"/>
      <c r="E6" s="32">
        <f>E4+E3+E5</f>
        <v>16042.05</v>
      </c>
    </row>
    <row r="7" spans="1:5" ht="12.75">
      <c r="A7" s="16"/>
      <c r="B7" s="16"/>
      <c r="C7" s="16"/>
      <c r="D7" s="16"/>
      <c r="E7" s="16"/>
    </row>
    <row r="8" spans="1:5" ht="12.75">
      <c r="A8" s="25" t="s">
        <v>52</v>
      </c>
      <c r="B8" s="25"/>
      <c r="C8" s="25"/>
      <c r="D8" s="25"/>
      <c r="E8" s="25"/>
    </row>
    <row r="9" spans="1:5" ht="12.75">
      <c r="A9" s="26" t="s">
        <v>1</v>
      </c>
      <c r="B9" s="27" t="s">
        <v>44</v>
      </c>
      <c r="C9" s="27" t="s">
        <v>2</v>
      </c>
      <c r="D9" s="27" t="s">
        <v>45</v>
      </c>
      <c r="E9" s="27" t="s">
        <v>46</v>
      </c>
    </row>
    <row r="10" spans="1:5" ht="12.75">
      <c r="A10" s="28">
        <v>1</v>
      </c>
      <c r="B10" s="29" t="s">
        <v>53</v>
      </c>
      <c r="C10" s="28" t="s">
        <v>48</v>
      </c>
      <c r="D10" s="28" t="s">
        <v>54</v>
      </c>
      <c r="E10" s="28">
        <v>10511.32</v>
      </c>
    </row>
    <row r="11" spans="1:5" ht="12.75">
      <c r="A11" s="28">
        <v>2</v>
      </c>
      <c r="B11" s="31"/>
      <c r="C11" s="31"/>
      <c r="D11" s="31"/>
      <c r="E11" s="31"/>
    </row>
    <row r="12" spans="1:5" ht="12.75">
      <c r="A12" s="28">
        <v>3</v>
      </c>
      <c r="B12" s="28"/>
      <c r="C12" s="28"/>
      <c r="D12" s="28"/>
      <c r="E12" s="28"/>
    </row>
    <row r="13" spans="1:5" ht="12.75">
      <c r="A13" s="32"/>
      <c r="B13" s="32" t="s">
        <v>51</v>
      </c>
      <c r="C13" s="32"/>
      <c r="D13" s="32"/>
      <c r="E13" s="32">
        <f>E11+E10+E12</f>
        <v>10511.32</v>
      </c>
    </row>
    <row r="14" spans="1:5" ht="12.75">
      <c r="A14" s="25" t="s">
        <v>55</v>
      </c>
      <c r="B14" s="25"/>
      <c r="C14" s="25"/>
      <c r="D14" s="25"/>
      <c r="E14" s="25"/>
    </row>
    <row r="15" spans="1:5" ht="12.75">
      <c r="A15" s="26" t="s">
        <v>1</v>
      </c>
      <c r="B15" s="27" t="s">
        <v>44</v>
      </c>
      <c r="C15" s="27" t="s">
        <v>2</v>
      </c>
      <c r="D15" s="27" t="s">
        <v>45</v>
      </c>
      <c r="E15" s="27" t="s">
        <v>46</v>
      </c>
    </row>
    <row r="16" spans="1:5" ht="17.25" customHeight="1">
      <c r="A16" s="28">
        <v>1</v>
      </c>
      <c r="B16" s="28" t="s">
        <v>56</v>
      </c>
      <c r="C16" s="28" t="s">
        <v>48</v>
      </c>
      <c r="D16" s="28"/>
      <c r="E16" s="28">
        <v>4640.5</v>
      </c>
    </row>
    <row r="17" spans="1:5" ht="12.75">
      <c r="A17" s="32"/>
      <c r="B17" s="32" t="s">
        <v>51</v>
      </c>
      <c r="C17" s="32"/>
      <c r="D17" s="32"/>
      <c r="E17" s="32">
        <f>E16</f>
        <v>4640.5</v>
      </c>
    </row>
    <row r="19" spans="1:5" ht="12.75">
      <c r="A19" s="33"/>
      <c r="B19" s="33" t="s">
        <v>57</v>
      </c>
      <c r="C19" s="33"/>
      <c r="D19" s="33"/>
      <c r="E19" s="33">
        <f>E6+E13+E17</f>
        <v>31193.87</v>
      </c>
    </row>
  </sheetData>
  <sheetProtection selectLockedCells="1" selectUnlockedCells="1"/>
  <mergeCells count="3">
    <mergeCell ref="A1:E1"/>
    <mergeCell ref="A8:E8"/>
    <mergeCell ref="A14:E1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workbookViewId="0" topLeftCell="A43">
      <selection activeCell="B30" sqref="B30"/>
    </sheetView>
  </sheetViews>
  <sheetFormatPr defaultColWidth="12.57421875" defaultRowHeight="12.75"/>
  <cols>
    <col min="1" max="1" width="9.7109375" style="0" customWidth="1"/>
    <col min="2" max="2" width="34.00390625" style="0" customWidth="1"/>
    <col min="3" max="3" width="30.28125" style="0" customWidth="1"/>
    <col min="4" max="4" width="34.7109375" style="0" customWidth="1"/>
    <col min="5" max="5" width="17.00390625" style="0" customWidth="1"/>
    <col min="6" max="16384" width="11.57421875" style="0" customWidth="1"/>
  </cols>
  <sheetData>
    <row r="1" spans="1:5" ht="12.75">
      <c r="A1" s="25" t="s">
        <v>58</v>
      </c>
      <c r="B1" s="25"/>
      <c r="C1" s="25"/>
      <c r="D1" s="25"/>
      <c r="E1" s="25"/>
    </row>
    <row r="2" spans="1:5" ht="12.75">
      <c r="A2" s="26" t="s">
        <v>1</v>
      </c>
      <c r="B2" s="27" t="s">
        <v>44</v>
      </c>
      <c r="C2" s="27" t="s">
        <v>2</v>
      </c>
      <c r="D2" s="27" t="s">
        <v>45</v>
      </c>
      <c r="E2" s="27" t="s">
        <v>46</v>
      </c>
    </row>
    <row r="3" spans="1:5" ht="12.75">
      <c r="A3" s="28">
        <v>1</v>
      </c>
      <c r="B3" s="31" t="s">
        <v>59</v>
      </c>
      <c r="C3" s="31" t="s">
        <v>48</v>
      </c>
      <c r="D3" s="34" t="s">
        <v>54</v>
      </c>
      <c r="E3" s="34">
        <v>4227.17</v>
      </c>
    </row>
    <row r="4" spans="1:5" ht="12.75">
      <c r="A4" s="28">
        <v>2</v>
      </c>
      <c r="B4" s="31"/>
      <c r="C4" s="31"/>
      <c r="D4" s="34"/>
      <c r="E4" s="34"/>
    </row>
    <row r="5" spans="1:5" ht="12.75">
      <c r="A5" s="28">
        <v>3</v>
      </c>
      <c r="B5" s="31"/>
      <c r="C5" s="31"/>
      <c r="D5" s="34"/>
      <c r="E5" s="34"/>
    </row>
    <row r="6" spans="1:5" ht="12.75">
      <c r="A6" s="32"/>
      <c r="B6" s="32" t="s">
        <v>51</v>
      </c>
      <c r="C6" s="32"/>
      <c r="D6" s="32"/>
      <c r="E6" s="32">
        <f>E3+E4+E5</f>
        <v>4227.17</v>
      </c>
    </row>
    <row r="7" spans="1:5" ht="12.75">
      <c r="A7" s="16"/>
      <c r="B7" s="16"/>
      <c r="C7" s="16"/>
      <c r="D7" s="16"/>
      <c r="E7" s="16"/>
    </row>
    <row r="8" spans="1:5" ht="12.75">
      <c r="A8" s="25" t="s">
        <v>43</v>
      </c>
      <c r="B8" s="25"/>
      <c r="C8" s="25"/>
      <c r="D8" s="25"/>
      <c r="E8" s="25"/>
    </row>
    <row r="9" spans="1:5" ht="12.75">
      <c r="A9" s="26" t="s">
        <v>1</v>
      </c>
      <c r="B9" s="27" t="s">
        <v>44</v>
      </c>
      <c r="C9" s="27" t="s">
        <v>2</v>
      </c>
      <c r="D9" s="27" t="s">
        <v>45</v>
      </c>
      <c r="E9" s="27" t="s">
        <v>46</v>
      </c>
    </row>
    <row r="10" spans="1:5" ht="12.75">
      <c r="A10" s="35">
        <v>1</v>
      </c>
      <c r="B10" s="31" t="s">
        <v>60</v>
      </c>
      <c r="C10" s="31" t="s">
        <v>48</v>
      </c>
      <c r="D10" s="34" t="s">
        <v>61</v>
      </c>
      <c r="E10" s="34">
        <v>149.54</v>
      </c>
    </row>
    <row r="11" spans="1:5" ht="12.75">
      <c r="A11" s="35">
        <v>2</v>
      </c>
      <c r="B11" s="31"/>
      <c r="C11" s="31"/>
      <c r="D11" s="34"/>
      <c r="E11" s="34"/>
    </row>
    <row r="12" spans="1:5" ht="12.75">
      <c r="A12" s="35">
        <v>3</v>
      </c>
      <c r="B12" s="31"/>
      <c r="C12" s="31"/>
      <c r="D12" s="34"/>
      <c r="E12" s="34"/>
    </row>
    <row r="13" spans="1:5" ht="12.75">
      <c r="A13" s="32"/>
      <c r="B13" s="32" t="s">
        <v>51</v>
      </c>
      <c r="C13" s="32"/>
      <c r="D13" s="32"/>
      <c r="E13" s="32">
        <f>E10+E11+E12</f>
        <v>149.54</v>
      </c>
    </row>
    <row r="14" spans="1:5" ht="12.75">
      <c r="A14" s="16"/>
      <c r="B14" s="16"/>
      <c r="C14" s="16"/>
      <c r="D14" s="16"/>
      <c r="E14" s="16"/>
    </row>
    <row r="15" spans="1:5" ht="12.75">
      <c r="A15" s="25" t="s">
        <v>52</v>
      </c>
      <c r="B15" s="25"/>
      <c r="C15" s="25"/>
      <c r="D15" s="25"/>
      <c r="E15" s="25"/>
    </row>
    <row r="16" spans="1:5" ht="12.75">
      <c r="A16" s="26" t="s">
        <v>1</v>
      </c>
      <c r="B16" s="27" t="s">
        <v>44</v>
      </c>
      <c r="C16" s="27" t="s">
        <v>2</v>
      </c>
      <c r="D16" s="27" t="s">
        <v>45</v>
      </c>
      <c r="E16" s="27" t="s">
        <v>46</v>
      </c>
    </row>
    <row r="17" spans="1:5" ht="12.75">
      <c r="A17" s="28">
        <v>1</v>
      </c>
      <c r="B17" s="31" t="s">
        <v>62</v>
      </c>
      <c r="C17" s="31" t="s">
        <v>48</v>
      </c>
      <c r="D17" s="34"/>
      <c r="E17" s="34">
        <v>3486</v>
      </c>
    </row>
    <row r="18" spans="1:5" ht="12.75">
      <c r="A18" s="28">
        <v>2</v>
      </c>
      <c r="B18" s="31" t="s">
        <v>63</v>
      </c>
      <c r="C18" s="31" t="s">
        <v>48</v>
      </c>
      <c r="D18" s="31"/>
      <c r="E18" s="34">
        <v>40299.82</v>
      </c>
    </row>
    <row r="19" spans="1:5" ht="12.75">
      <c r="A19" s="28">
        <v>3</v>
      </c>
      <c r="B19" s="31"/>
      <c r="C19" s="31"/>
      <c r="D19" s="34"/>
      <c r="E19" s="34"/>
    </row>
    <row r="20" spans="1:5" ht="12.75">
      <c r="A20" s="32"/>
      <c r="B20" s="32" t="s">
        <v>51</v>
      </c>
      <c r="C20" s="32"/>
      <c r="D20" s="32"/>
      <c r="E20" s="32">
        <f>E17+E18+E19</f>
        <v>43785.82</v>
      </c>
    </row>
    <row r="21" spans="1:5" ht="12.75">
      <c r="A21" s="16"/>
      <c r="B21" s="16"/>
      <c r="C21" s="16"/>
      <c r="D21" s="16"/>
      <c r="E21" s="16"/>
    </row>
    <row r="22" spans="1:5" ht="12.75">
      <c r="A22" s="25" t="s">
        <v>64</v>
      </c>
      <c r="B22" s="25"/>
      <c r="C22" s="25"/>
      <c r="D22" s="25"/>
      <c r="E22" s="25"/>
    </row>
    <row r="23" spans="1:5" ht="12.75">
      <c r="A23" s="26" t="s">
        <v>1</v>
      </c>
      <c r="B23" s="27" t="s">
        <v>44</v>
      </c>
      <c r="C23" s="27" t="s">
        <v>2</v>
      </c>
      <c r="D23" s="27" t="s">
        <v>45</v>
      </c>
      <c r="E23" s="27" t="s">
        <v>46</v>
      </c>
    </row>
    <row r="24" spans="1:5" ht="12.75">
      <c r="A24" s="28">
        <v>1</v>
      </c>
      <c r="B24" s="31" t="s">
        <v>65</v>
      </c>
      <c r="C24" s="31" t="s">
        <v>48</v>
      </c>
      <c r="D24" s="34"/>
      <c r="E24" s="34">
        <v>1400.31</v>
      </c>
    </row>
    <row r="25" spans="1:5" ht="12.75">
      <c r="A25" s="28">
        <v>2</v>
      </c>
      <c r="B25" s="31"/>
      <c r="C25" s="31"/>
      <c r="D25" s="34"/>
      <c r="E25" s="34"/>
    </row>
    <row r="26" spans="1:5" ht="12.75">
      <c r="A26" s="28">
        <v>3</v>
      </c>
      <c r="B26" s="31"/>
      <c r="C26" s="31"/>
      <c r="D26" s="34"/>
      <c r="E26" s="34"/>
    </row>
    <row r="27" spans="1:5" ht="12.75">
      <c r="A27" s="32"/>
      <c r="B27" s="32" t="s">
        <v>51</v>
      </c>
      <c r="C27" s="32"/>
      <c r="D27" s="32"/>
      <c r="E27" s="32">
        <f>E24+E25+E26</f>
        <v>1400.31</v>
      </c>
    </row>
    <row r="28" spans="1:5" ht="12.75">
      <c r="A28" s="25" t="s">
        <v>66</v>
      </c>
      <c r="B28" s="25"/>
      <c r="C28" s="25"/>
      <c r="D28" s="25"/>
      <c r="E28" s="25"/>
    </row>
    <row r="29" spans="1:5" ht="12.75">
      <c r="A29" s="26" t="s">
        <v>1</v>
      </c>
      <c r="B29" s="27" t="s">
        <v>44</v>
      </c>
      <c r="C29" s="27" t="s">
        <v>2</v>
      </c>
      <c r="D29" s="27" t="s">
        <v>45</v>
      </c>
      <c r="E29" s="27" t="s">
        <v>46</v>
      </c>
    </row>
    <row r="30" spans="1:5" ht="12.75">
      <c r="A30" s="28">
        <v>1</v>
      </c>
      <c r="B30" s="31" t="s">
        <v>67</v>
      </c>
      <c r="C30" s="31" t="s">
        <v>48</v>
      </c>
      <c r="D30" s="34"/>
      <c r="E30" s="34">
        <v>3291.43</v>
      </c>
    </row>
    <row r="31" spans="1:5" ht="12.75">
      <c r="A31" s="28">
        <v>2</v>
      </c>
      <c r="B31" s="31"/>
      <c r="C31" s="31"/>
      <c r="D31" s="34"/>
      <c r="E31" s="34"/>
    </row>
    <row r="32" spans="1:5" ht="12.75">
      <c r="A32" s="32"/>
      <c r="B32" s="32" t="s">
        <v>51</v>
      </c>
      <c r="C32" s="32"/>
      <c r="D32" s="32"/>
      <c r="E32" s="32">
        <f>E30+E31</f>
        <v>3291.43</v>
      </c>
    </row>
    <row r="33" spans="1:5" ht="12.75">
      <c r="A33" s="25" t="s">
        <v>68</v>
      </c>
      <c r="B33" s="25"/>
      <c r="C33" s="25"/>
      <c r="D33" s="25"/>
      <c r="E33" s="25"/>
    </row>
    <row r="34" spans="1:5" ht="12.75">
      <c r="A34" s="26" t="s">
        <v>1</v>
      </c>
      <c r="B34" s="27" t="s">
        <v>44</v>
      </c>
      <c r="C34" s="27" t="s">
        <v>2</v>
      </c>
      <c r="D34" s="27" t="s">
        <v>45</v>
      </c>
      <c r="E34" s="27" t="s">
        <v>46</v>
      </c>
    </row>
    <row r="35" spans="1:5" ht="12.75">
      <c r="A35" s="28">
        <v>1</v>
      </c>
      <c r="B35" s="31" t="s">
        <v>69</v>
      </c>
      <c r="C35" s="31" t="s">
        <v>48</v>
      </c>
      <c r="D35" s="34"/>
      <c r="E35" s="34">
        <v>1045.07</v>
      </c>
    </row>
    <row r="36" spans="1:5" ht="12.75">
      <c r="A36" s="28">
        <v>2</v>
      </c>
      <c r="B36" s="31" t="s">
        <v>70</v>
      </c>
      <c r="C36" s="31" t="s">
        <v>48</v>
      </c>
      <c r="D36" s="34" t="s">
        <v>71</v>
      </c>
      <c r="E36" s="34">
        <v>863.8</v>
      </c>
    </row>
    <row r="37" spans="1:5" ht="12.75">
      <c r="A37" s="28">
        <v>3</v>
      </c>
      <c r="B37" s="31" t="s">
        <v>72</v>
      </c>
      <c r="C37" s="31" t="s">
        <v>48</v>
      </c>
      <c r="D37" s="34" t="s">
        <v>73</v>
      </c>
      <c r="E37" s="34">
        <v>1232.47</v>
      </c>
    </row>
    <row r="38" spans="1:5" ht="12.75">
      <c r="A38" s="32"/>
      <c r="B38" s="32" t="s">
        <v>51</v>
      </c>
      <c r="C38" s="32"/>
      <c r="D38" s="32"/>
      <c r="E38" s="32">
        <f>E35+E36+E37</f>
        <v>3141.34</v>
      </c>
    </row>
    <row r="39" spans="1:5" ht="12.75">
      <c r="A39" s="25" t="s">
        <v>74</v>
      </c>
      <c r="B39" s="25"/>
      <c r="C39" s="25"/>
      <c r="D39" s="25"/>
      <c r="E39" s="25"/>
    </row>
    <row r="40" spans="1:5" ht="12.75">
      <c r="A40" s="26" t="s">
        <v>1</v>
      </c>
      <c r="B40" s="27" t="s">
        <v>44</v>
      </c>
      <c r="C40" s="27" t="s">
        <v>2</v>
      </c>
      <c r="D40" s="27" t="s">
        <v>45</v>
      </c>
      <c r="E40" s="27" t="s">
        <v>46</v>
      </c>
    </row>
    <row r="41" spans="1:5" ht="12.75">
      <c r="A41" s="35">
        <v>1</v>
      </c>
      <c r="B41" s="31" t="s">
        <v>75</v>
      </c>
      <c r="C41" s="31" t="s">
        <v>48</v>
      </c>
      <c r="D41" s="34"/>
      <c r="E41" s="34">
        <v>665.51</v>
      </c>
    </row>
    <row r="42" spans="1:5" ht="12.75">
      <c r="A42" s="35">
        <v>2</v>
      </c>
      <c r="B42" s="31" t="s">
        <v>76</v>
      </c>
      <c r="C42" s="31" t="s">
        <v>48</v>
      </c>
      <c r="D42" s="34"/>
      <c r="E42" s="34">
        <v>10268.7</v>
      </c>
    </row>
    <row r="43" spans="1:5" ht="12.75">
      <c r="A43" s="35">
        <v>3</v>
      </c>
      <c r="B43" s="31"/>
      <c r="C43" s="31"/>
      <c r="D43" s="34"/>
      <c r="E43" s="34"/>
    </row>
    <row r="44" spans="1:5" ht="12.75">
      <c r="A44" s="32"/>
      <c r="B44" s="32" t="s">
        <v>51</v>
      </c>
      <c r="C44" s="32"/>
      <c r="D44" s="32"/>
      <c r="E44" s="32">
        <f>E41+E42+E43</f>
        <v>10934.210000000001</v>
      </c>
    </row>
    <row r="45" spans="1:5" ht="12.75">
      <c r="A45" s="25" t="s">
        <v>77</v>
      </c>
      <c r="B45" s="25"/>
      <c r="C45" s="25"/>
      <c r="D45" s="25"/>
      <c r="E45" s="25"/>
    </row>
    <row r="46" spans="1:5" ht="12.75">
      <c r="A46" s="26" t="s">
        <v>1</v>
      </c>
      <c r="B46" s="27" t="s">
        <v>44</v>
      </c>
      <c r="C46" s="27" t="s">
        <v>2</v>
      </c>
      <c r="D46" s="27" t="s">
        <v>45</v>
      </c>
      <c r="E46" s="27" t="s">
        <v>46</v>
      </c>
    </row>
    <row r="47" spans="1:5" ht="12.75">
      <c r="A47" s="28">
        <v>1</v>
      </c>
      <c r="B47" s="31" t="s">
        <v>78</v>
      </c>
      <c r="C47" s="31" t="s">
        <v>48</v>
      </c>
      <c r="D47" s="34" t="s">
        <v>79</v>
      </c>
      <c r="E47" s="34">
        <v>4663.23</v>
      </c>
    </row>
    <row r="48" spans="1:5" ht="12.75">
      <c r="A48" s="28">
        <v>2</v>
      </c>
      <c r="B48" s="31"/>
      <c r="C48" s="34"/>
      <c r="D48" s="34"/>
      <c r="E48" s="34"/>
    </row>
    <row r="49" spans="1:5" ht="12.75">
      <c r="A49" s="28">
        <v>3</v>
      </c>
      <c r="B49" s="31"/>
      <c r="C49" s="31"/>
      <c r="D49" s="34"/>
      <c r="E49" s="34"/>
    </row>
    <row r="50" spans="1:5" ht="12.75">
      <c r="A50" s="32"/>
      <c r="B50" s="32" t="s">
        <v>51</v>
      </c>
      <c r="C50" s="32"/>
      <c r="D50" s="32"/>
      <c r="E50" s="32">
        <f>E47+E48+E49</f>
        <v>4663.23</v>
      </c>
    </row>
    <row r="51" spans="1:5" ht="12.75">
      <c r="A51" s="24"/>
      <c r="B51" s="24"/>
      <c r="C51" s="24"/>
      <c r="D51" s="24"/>
      <c r="E51" s="24"/>
    </row>
    <row r="52" spans="1:5" ht="12.75">
      <c r="A52" s="25" t="s">
        <v>80</v>
      </c>
      <c r="B52" s="25"/>
      <c r="C52" s="25"/>
      <c r="D52" s="25"/>
      <c r="E52" s="25"/>
    </row>
    <row r="53" spans="1:5" ht="12.75">
      <c r="A53" s="26" t="s">
        <v>1</v>
      </c>
      <c r="B53" s="27" t="s">
        <v>44</v>
      </c>
      <c r="C53" s="27" t="s">
        <v>2</v>
      </c>
      <c r="D53" s="27" t="s">
        <v>45</v>
      </c>
      <c r="E53" s="27" t="s">
        <v>46</v>
      </c>
    </row>
    <row r="54" spans="1:5" ht="12.75">
      <c r="A54" s="28">
        <v>1</v>
      </c>
      <c r="B54" s="31" t="s">
        <v>81</v>
      </c>
      <c r="C54" s="31" t="s">
        <v>48</v>
      </c>
      <c r="D54" s="34" t="s">
        <v>82</v>
      </c>
      <c r="E54" s="34">
        <v>5730.75</v>
      </c>
    </row>
    <row r="55" spans="1:5" ht="12.75">
      <c r="A55" s="28">
        <v>2</v>
      </c>
      <c r="B55" s="31"/>
      <c r="C55" s="34"/>
      <c r="D55" s="34"/>
      <c r="E55" s="34"/>
    </row>
    <row r="56" spans="1:5" ht="12.75">
      <c r="A56" s="28">
        <v>3</v>
      </c>
      <c r="B56" s="31"/>
      <c r="C56" s="31"/>
      <c r="D56" s="34"/>
      <c r="E56" s="34"/>
    </row>
    <row r="57" spans="1:5" ht="12.75">
      <c r="A57" s="32"/>
      <c r="B57" s="32" t="s">
        <v>51</v>
      </c>
      <c r="C57" s="32"/>
      <c r="D57" s="32"/>
      <c r="E57" s="32">
        <f>E54+E55+E56</f>
        <v>5730.75</v>
      </c>
    </row>
    <row r="59" spans="1:5" ht="12.75">
      <c r="A59" s="33"/>
      <c r="B59" s="33" t="s">
        <v>83</v>
      </c>
      <c r="C59" s="33"/>
      <c r="D59" s="33"/>
      <c r="E59" s="33">
        <f>E6+E13+E20+E27+E32+E38+E44+E50+E57</f>
        <v>77323.8</v>
      </c>
    </row>
  </sheetData>
  <sheetProtection selectLockedCells="1" selectUnlockedCells="1"/>
  <mergeCells count="9">
    <mergeCell ref="A1:E1"/>
    <mergeCell ref="A8:E8"/>
    <mergeCell ref="A15:E15"/>
    <mergeCell ref="A22:E22"/>
    <mergeCell ref="A28:E28"/>
    <mergeCell ref="A33:E33"/>
    <mergeCell ref="A39:E39"/>
    <mergeCell ref="A45:E45"/>
    <mergeCell ref="A52:E52"/>
  </mergeCells>
  <printOptions/>
  <pageMargins left="0.7875" right="0.7875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2015-12-10T07:08:57Z</cp:lastPrinted>
  <dcterms:modified xsi:type="dcterms:W3CDTF">2016-03-09T11:31:26Z</dcterms:modified>
  <cp:category/>
  <cp:version/>
  <cp:contentType/>
  <cp:contentStatus/>
  <cp:revision>110</cp:revision>
</cp:coreProperties>
</file>