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50" activeTab="0"/>
  </bookViews>
  <sheets>
    <sheet name="Лицевой счет дома " sheetId="1" r:id="rId1"/>
    <sheet name="Текущий ремонт" sheetId="2" r:id="rId2"/>
    <sheet name="Содержание жилья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<sst xmlns="http://schemas.openxmlformats.org/spreadsheetml/2006/main" count="232" uniqueCount="93">
  <si>
    <t>ИНФОРМАЦИЯ О НАЧИСЛЕННЫХ, СОБРАННЫХ И ИЗРАСХОДОВАННЫХ СРЕДСТВАХ  ПО СОСТОЯНИЮ НА 31.12.2015 Г.</t>
  </si>
  <si>
    <t>№ п/п</t>
  </si>
  <si>
    <t>Адрес</t>
  </si>
  <si>
    <t>Услуга</t>
  </si>
  <si>
    <t>Задолж-ть на 01.01.2015 г</t>
  </si>
  <si>
    <t>остаток средств на 01.01.2015 г.</t>
  </si>
  <si>
    <t>Начислено</t>
  </si>
  <si>
    <t>Оплачено</t>
  </si>
  <si>
    <t>Израсходовано</t>
  </si>
  <si>
    <t>Остаток на 31.12.2015 г.</t>
  </si>
  <si>
    <t>Задолженность на 31.12.2015 г.</t>
  </si>
  <si>
    <t>Дата заключения договора</t>
  </si>
  <si>
    <t>Улица</t>
  </si>
  <si>
    <t>Дом</t>
  </si>
  <si>
    <t>Попова</t>
  </si>
  <si>
    <t>01.08.2012 г.</t>
  </si>
  <si>
    <t xml:space="preserve">Ремонт жилья </t>
  </si>
  <si>
    <t>Узлы учета</t>
  </si>
  <si>
    <t>Доп.статья (реклама)</t>
  </si>
  <si>
    <t xml:space="preserve">Ремонт жилья:субабоненты </t>
  </si>
  <si>
    <t>Узлы учета: субабоненты</t>
  </si>
  <si>
    <t>Доп.статья:субабоненты</t>
  </si>
  <si>
    <t>ИТОГО  РЕМОНТ ЖИЛЬЯ</t>
  </si>
  <si>
    <t>Техническое  обслуживание</t>
  </si>
  <si>
    <t>Аварийно-ремонтное обслуживание</t>
  </si>
  <si>
    <t>Техническое обслуживание вентканалов и дымоходов</t>
  </si>
  <si>
    <t>содержание и технадзор общедомовых узлов учета</t>
  </si>
  <si>
    <t>Дезинсекция и дератизация</t>
  </si>
  <si>
    <t>Энтомологическое обследование</t>
  </si>
  <si>
    <t>Техническое и аварийно-ремонтное обслуживание электрических сетей</t>
  </si>
  <si>
    <t>Услуги банков ,почты,ИВЦ</t>
  </si>
  <si>
    <t>Содержание и уход за зелеными насаждениями</t>
  </si>
  <si>
    <t>ИТОГО СОДЕРЖАНИЕ ЖИЛЬЯ</t>
  </si>
  <si>
    <t>Оплата старшим по домам</t>
  </si>
  <si>
    <t>Домофон</t>
  </si>
  <si>
    <t>Отопление</t>
  </si>
  <si>
    <t>Содержание газовых сетей</t>
  </si>
  <si>
    <t>ТБО</t>
  </si>
  <si>
    <t>Уборка придомовой территории</t>
  </si>
  <si>
    <t>Управление МКД</t>
  </si>
  <si>
    <t>Установка УУТЭ</t>
  </si>
  <si>
    <t>ИТОГО ПО ДОМУ</t>
  </si>
  <si>
    <t>Июнь 2015 г.</t>
  </si>
  <si>
    <t>Вид работ</t>
  </si>
  <si>
    <t>Место проведения работ</t>
  </si>
  <si>
    <t>Сумма</t>
  </si>
  <si>
    <t>Монтаж автоматического включения наружного освещения</t>
  </si>
  <si>
    <t>Попова, 4</t>
  </si>
  <si>
    <t>ИТОГО</t>
  </si>
  <si>
    <t>Июль 2015 г.</t>
  </si>
  <si>
    <t>Подготовка к опрессовке внутренней системы ЦО: смена трубопровода ф 40 мм</t>
  </si>
  <si>
    <t>Смена трубопровода ЦК  ф 110 мм</t>
  </si>
  <si>
    <t>кв. 26</t>
  </si>
  <si>
    <t>Октябрь 2015 г.</t>
  </si>
  <si>
    <t>Смена трубопровода ХВС ф 89 мм</t>
  </si>
  <si>
    <t>кв. 12</t>
  </si>
  <si>
    <t>Ноябрь 2015 г.</t>
  </si>
  <si>
    <t>Смена трубопровода ХВС ф 40 мм</t>
  </si>
  <si>
    <t>подвал</t>
  </si>
  <si>
    <t>Декабрь 2015 г.</t>
  </si>
  <si>
    <t>Замена внутреннего ливнестока</t>
  </si>
  <si>
    <t>тех.этаж</t>
  </si>
  <si>
    <t>ВСЕГО</t>
  </si>
  <si>
    <t>Январь 2015 г.</t>
  </si>
  <si>
    <t>Т/о общедомовых приборов учета электроэнергии</t>
  </si>
  <si>
    <t>Попова 4</t>
  </si>
  <si>
    <t>Обрезка и удаление ветвей деревьев с вывозом</t>
  </si>
  <si>
    <t>Устройство щебеночного основания</t>
  </si>
  <si>
    <t>контейнерная площадка</t>
  </si>
  <si>
    <t>Февраль 2015 г.</t>
  </si>
  <si>
    <t>Март 2015 г.</t>
  </si>
  <si>
    <t>Изготовление и установка информационных стендов</t>
  </si>
  <si>
    <t>Апрель 2015 г.</t>
  </si>
  <si>
    <t>Закрытие отопительного периода: слив воды из системы</t>
  </si>
  <si>
    <t>Май 2015 г.</t>
  </si>
  <si>
    <t>Акарицидная обработка</t>
  </si>
  <si>
    <t>Акарицидная обработка: снятие начислений за июнь 2015 г.</t>
  </si>
  <si>
    <t>Опрессовка внутренней системы ЦО</t>
  </si>
  <si>
    <t>Август 2015 г.</t>
  </si>
  <si>
    <t>Масляная окраска металлических дверей</t>
  </si>
  <si>
    <t>Окраска газопровода</t>
  </si>
  <si>
    <t>Ремонт дверей</t>
  </si>
  <si>
    <t>вход в подвал</t>
  </si>
  <si>
    <t>Известковая окраска деревьев, бордюров, ремонт и окраска лавочек, металлических дверей</t>
  </si>
  <si>
    <t>Установка замков</t>
  </si>
  <si>
    <t>подвал подъезда № 1, ВРУ подъезд № 2</t>
  </si>
  <si>
    <t>Смена трубопровода ХВС ф 57 мм</t>
  </si>
  <si>
    <t>Сентябрь 2015 г.</t>
  </si>
  <si>
    <t>Очистка подвального помещения от мусора</t>
  </si>
  <si>
    <t>Очистка кровли и подъездных козырьков от мусора</t>
  </si>
  <si>
    <t>Слив воды из системы ЦО</t>
  </si>
  <si>
    <t>Подготовка к запуску системы ЦО: промывка системы</t>
  </si>
  <si>
    <t>Устранение непрогрева системы ЦО: обходы и осмотры подвалов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</si>
</sst>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4"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i/>
      <sz val="11"/>
      <name val="Arial"/>
      <family val="2"/>
    </font>
    <font>
      <b/>
      <i/>
      <sz val="11"/>
      <color indexed="8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i/>
      <sz val="12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1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2" fillId="0" borderId="1" xfId="0" applyFont="1" applyFill="1" applyBorder="1" applyAlignment="1">
      <alignment/>
    </xf>
    <xf numFmtId="164" fontId="3" fillId="0" borderId="1" xfId="0" applyFont="1" applyFill="1" applyBorder="1" applyAlignment="1">
      <alignment/>
    </xf>
    <xf numFmtId="164" fontId="0" fillId="0" borderId="1" xfId="0" applyFill="1" applyBorder="1" applyAlignment="1">
      <alignment/>
    </xf>
    <xf numFmtId="164" fontId="3" fillId="2" borderId="1" xfId="0" applyFont="1" applyFill="1" applyBorder="1" applyAlignment="1">
      <alignment/>
    </xf>
    <xf numFmtId="164" fontId="3" fillId="2" borderId="1" xfId="0" applyFont="1" applyFill="1" applyBorder="1" applyAlignment="1">
      <alignment horizontal="center"/>
    </xf>
    <xf numFmtId="164" fontId="4" fillId="2" borderId="1" xfId="0" applyFont="1" applyFill="1" applyBorder="1" applyAlignment="1">
      <alignment horizontal="center"/>
    </xf>
    <xf numFmtId="164" fontId="4" fillId="2" borderId="1" xfId="0" applyFont="1" applyFill="1" applyBorder="1" applyAlignment="1">
      <alignment horizontal="center" wrapText="1"/>
    </xf>
    <xf numFmtId="164" fontId="2" fillId="3" borderId="1" xfId="0" applyFont="1" applyFill="1" applyBorder="1" applyAlignment="1">
      <alignment/>
    </xf>
    <xf numFmtId="164" fontId="3" fillId="3" borderId="1" xfId="0" applyFont="1" applyFill="1" applyBorder="1" applyAlignment="1">
      <alignment horizontal="center"/>
    </xf>
    <xf numFmtId="164" fontId="5" fillId="3" borderId="1" xfId="0" applyFont="1" applyFill="1" applyBorder="1" applyAlignment="1">
      <alignment horizontal="center"/>
    </xf>
    <xf numFmtId="164" fontId="2" fillId="4" borderId="1" xfId="0" applyFont="1" applyFill="1" applyBorder="1" applyAlignment="1">
      <alignment/>
    </xf>
    <xf numFmtId="164" fontId="2" fillId="0" borderId="1" xfId="0" applyFont="1" applyBorder="1" applyAlignment="1">
      <alignment/>
    </xf>
    <xf numFmtId="164" fontId="4" fillId="0" borderId="1" xfId="0" applyFont="1" applyBorder="1" applyAlignment="1">
      <alignment/>
    </xf>
    <xf numFmtId="164" fontId="0" fillId="0" borderId="1" xfId="0" applyBorder="1" applyAlignment="1">
      <alignment/>
    </xf>
    <xf numFmtId="164" fontId="0" fillId="2" borderId="1" xfId="0" applyFill="1" applyBorder="1" applyAlignment="1">
      <alignment/>
    </xf>
    <xf numFmtId="164" fontId="2" fillId="0" borderId="1" xfId="0" applyFont="1" applyBorder="1" applyAlignment="1">
      <alignment wrapText="1"/>
    </xf>
    <xf numFmtId="165" fontId="3" fillId="2" borderId="1" xfId="0" applyNumberFormat="1" applyFont="1" applyFill="1" applyBorder="1" applyAlignment="1">
      <alignment/>
    </xf>
    <xf numFmtId="165" fontId="4" fillId="0" borderId="1" xfId="0" applyNumberFormat="1" applyFont="1" applyBorder="1" applyAlignment="1">
      <alignment/>
    </xf>
    <xf numFmtId="164" fontId="3" fillId="3" borderId="1" xfId="0" applyFont="1" applyFill="1" applyBorder="1" applyAlignment="1">
      <alignment/>
    </xf>
    <xf numFmtId="165" fontId="3" fillId="3" borderId="1" xfId="0" applyNumberFormat="1" applyFont="1" applyFill="1" applyBorder="1" applyAlignment="1">
      <alignment/>
    </xf>
    <xf numFmtId="164" fontId="0" fillId="3" borderId="1" xfId="0" applyFill="1" applyBorder="1" applyAlignment="1">
      <alignment/>
    </xf>
    <xf numFmtId="164" fontId="6" fillId="5" borderId="1" xfId="0" applyNumberFormat="1" applyFont="1" applyFill="1" applyBorder="1" applyAlignment="1">
      <alignment horizontal="center"/>
    </xf>
    <xf numFmtId="164" fontId="7" fillId="6" borderId="1" xfId="0" applyNumberFormat="1" applyFont="1" applyFill="1" applyBorder="1" applyAlignment="1">
      <alignment horizontal="center" wrapText="1"/>
    </xf>
    <xf numFmtId="164" fontId="8" fillId="6" borderId="1" xfId="0" applyNumberFormat="1" applyFont="1" applyFill="1" applyBorder="1" applyAlignment="1">
      <alignment horizontal="center"/>
    </xf>
    <xf numFmtId="164" fontId="9" fillId="0" borderId="1" xfId="0" applyFont="1" applyBorder="1" applyAlignment="1">
      <alignment horizontal="center"/>
    </xf>
    <xf numFmtId="164" fontId="9" fillId="0" borderId="1" xfId="0" applyFont="1" applyBorder="1" applyAlignment="1">
      <alignment horizontal="justify"/>
    </xf>
    <xf numFmtId="164" fontId="10" fillId="0" borderId="1" xfId="0" applyNumberFormat="1" applyFont="1" applyBorder="1" applyAlignment="1">
      <alignment horizontal="center"/>
    </xf>
    <xf numFmtId="164" fontId="11" fillId="6" borderId="1" xfId="0" applyFont="1" applyFill="1" applyBorder="1" applyAlignment="1">
      <alignment horizontal="center"/>
    </xf>
    <xf numFmtId="164" fontId="10" fillId="0" borderId="1" xfId="0" applyNumberFormat="1" applyFont="1" applyBorder="1" applyAlignment="1">
      <alignment horizontal="center" wrapText="1"/>
    </xf>
    <xf numFmtId="164" fontId="11" fillId="6" borderId="0" xfId="0" applyFont="1" applyFill="1" applyAlignment="1">
      <alignment horizontal="center"/>
    </xf>
    <xf numFmtId="164" fontId="11" fillId="0" borderId="0" xfId="0" applyFont="1" applyFill="1" applyBorder="1" applyAlignment="1">
      <alignment horizontal="center"/>
    </xf>
    <xf numFmtId="164" fontId="9" fillId="0" borderId="1" xfId="0" applyFont="1" applyBorder="1" applyAlignment="1">
      <alignment horizontal="center" wrapText="1"/>
    </xf>
    <xf numFmtId="164" fontId="12" fillId="0" borderId="1" xfId="0" applyFont="1" applyBorder="1" applyAlignment="1">
      <alignment horizontal="center"/>
    </xf>
    <xf numFmtId="164" fontId="11" fillId="0" borderId="1" xfId="0" applyFont="1" applyBorder="1" applyAlignment="1">
      <alignment horizontal="center"/>
    </xf>
    <xf numFmtId="164" fontId="11" fillId="7" borderId="1" xfId="0" applyFont="1" applyFill="1" applyBorder="1" applyAlignment="1">
      <alignment horizontal="center"/>
    </xf>
    <xf numFmtId="164" fontId="0" fillId="7" borderId="0" xfId="0" applyFill="1" applyAlignment="1">
      <alignment/>
    </xf>
    <xf numFmtId="164" fontId="4" fillId="0" borderId="1" xfId="0" applyFont="1" applyBorder="1" applyAlignment="1">
      <alignment horizontal="center"/>
    </xf>
    <xf numFmtId="164" fontId="13" fillId="0" borderId="1" xfId="0" applyNumberFormat="1" applyFont="1" applyBorder="1" applyAlignment="1">
      <alignment horizontal="center" wrapText="1"/>
    </xf>
    <xf numFmtId="164" fontId="13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00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../&#1083;&#1080;&#1094;&#1077;&#1074;&#1099;&#1077;%20&#1089;&#1095;&#1077;&#1090;&#1072;%20%202015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цевые счета домов"/>
      <sheetName val="Лицевые счета домов прочие доходы"/>
      <sheetName val="Лицевые счета домов свод"/>
      <sheetName val="остатки средств по домам"/>
      <sheetName val="сводная 2014 г"/>
      <sheetName val="анализ тарифа"/>
    </sheetNames>
    <sheetDataSet>
      <sheetData sheetId="2">
        <row r="588">
          <cell r="E588">
            <v>5335.26</v>
          </cell>
          <cell r="F588">
            <v>-104590.08</v>
          </cell>
          <cell r="G588">
            <v>99828.67000000001</v>
          </cell>
          <cell r="H588">
            <v>99085.67000000001</v>
          </cell>
          <cell r="I588">
            <v>20527.52</v>
          </cell>
          <cell r="J588">
            <v>-26031.92999999999</v>
          </cell>
          <cell r="K588">
            <v>6078.259999999995</v>
          </cell>
        </row>
        <row r="589"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</row>
        <row r="590">
          <cell r="E590">
            <v>0</v>
          </cell>
          <cell r="F590">
            <v>3360</v>
          </cell>
          <cell r="G590">
            <v>1440</v>
          </cell>
          <cell r="H590">
            <v>1440</v>
          </cell>
          <cell r="I590">
            <v>0</v>
          </cell>
          <cell r="J590">
            <v>4800</v>
          </cell>
          <cell r="K590">
            <v>0</v>
          </cell>
        </row>
        <row r="591"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</row>
        <row r="592"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</row>
        <row r="593"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</row>
        <row r="595">
          <cell r="E595">
            <v>2265.41</v>
          </cell>
          <cell r="F595">
            <v>11567.73</v>
          </cell>
          <cell r="G595">
            <v>40642.810000000005</v>
          </cell>
          <cell r="H595">
            <v>40101.770000000004</v>
          </cell>
          <cell r="I595">
            <v>65090.95999999999</v>
          </cell>
          <cell r="J595">
            <v>-13421.459999999992</v>
          </cell>
          <cell r="K595">
            <v>2806.449999999997</v>
          </cell>
        </row>
        <row r="596">
          <cell r="E596">
            <v>1900.93</v>
          </cell>
          <cell r="F596">
            <v>-1900.93</v>
          </cell>
          <cell r="G596">
            <v>35568.3</v>
          </cell>
          <cell r="H596">
            <v>35094.9</v>
          </cell>
          <cell r="I596">
            <v>35568.3</v>
          </cell>
          <cell r="J596">
            <v>-2374.3300000000017</v>
          </cell>
          <cell r="K596">
            <v>2374.3300000000017</v>
          </cell>
        </row>
        <row r="597">
          <cell r="E597">
            <v>-29.81</v>
          </cell>
          <cell r="F597">
            <v>-33190.33</v>
          </cell>
          <cell r="G597">
            <v>13278.829999999996</v>
          </cell>
          <cell r="H597">
            <v>13102.099999999999</v>
          </cell>
          <cell r="I597">
            <v>0</v>
          </cell>
          <cell r="J597">
            <v>-20088.230000000003</v>
          </cell>
          <cell r="K597">
            <v>146.91999999999825</v>
          </cell>
        </row>
        <row r="598">
          <cell r="E598">
            <v>0</v>
          </cell>
          <cell r="F598">
            <v>0</v>
          </cell>
          <cell r="G598">
            <v>1185.61</v>
          </cell>
          <cell r="H598">
            <v>1169.8200000000002</v>
          </cell>
          <cell r="I598">
            <v>1187.2800000000002</v>
          </cell>
          <cell r="J598">
            <v>-17.460000000000036</v>
          </cell>
          <cell r="K598">
            <v>15.789999999999736</v>
          </cell>
        </row>
        <row r="599">
          <cell r="E599">
            <v>129.18</v>
          </cell>
          <cell r="F599">
            <v>-230.24</v>
          </cell>
          <cell r="G599">
            <v>2418.62</v>
          </cell>
          <cell r="H599">
            <v>2386.45</v>
          </cell>
          <cell r="I599">
            <v>0</v>
          </cell>
          <cell r="J599">
            <v>2156.21</v>
          </cell>
          <cell r="K599">
            <v>161.3499999999999</v>
          </cell>
        </row>
        <row r="600">
          <cell r="E600">
            <v>3.83</v>
          </cell>
          <cell r="F600">
            <v>168.24</v>
          </cell>
          <cell r="G600">
            <v>71.16</v>
          </cell>
          <cell r="H600">
            <v>70.17999999999999</v>
          </cell>
          <cell r="I600">
            <v>0</v>
          </cell>
          <cell r="J600">
            <v>238.42000000000002</v>
          </cell>
          <cell r="K600">
            <v>4.810000000000002</v>
          </cell>
        </row>
        <row r="601">
          <cell r="E601">
            <v>925.11</v>
          </cell>
          <cell r="F601">
            <v>-925.11</v>
          </cell>
          <cell r="G601">
            <v>17309.909999999996</v>
          </cell>
          <cell r="H601">
            <v>17079.519999999997</v>
          </cell>
          <cell r="I601">
            <v>17309.909999999996</v>
          </cell>
          <cell r="J601">
            <v>-1155.5</v>
          </cell>
          <cell r="K601">
            <v>1155.5</v>
          </cell>
        </row>
        <row r="602">
          <cell r="E602">
            <v>443.52</v>
          </cell>
          <cell r="F602">
            <v>-46694.58</v>
          </cell>
          <cell r="G602">
            <v>8299.270000000002</v>
          </cell>
          <cell r="H602">
            <v>8188.799999999999</v>
          </cell>
          <cell r="I602">
            <v>39485.4053</v>
          </cell>
          <cell r="J602">
            <v>-77991.1853</v>
          </cell>
          <cell r="K602">
            <v>553.9900000000034</v>
          </cell>
        </row>
        <row r="603">
          <cell r="E603">
            <v>115.26</v>
          </cell>
          <cell r="F603">
            <v>-58503.05</v>
          </cell>
          <cell r="G603">
            <v>2157.8499999999995</v>
          </cell>
          <cell r="H603">
            <v>2129.07</v>
          </cell>
          <cell r="I603">
            <v>10073.68</v>
          </cell>
          <cell r="J603">
            <v>-66447.66</v>
          </cell>
          <cell r="K603">
            <v>144.0399999999995</v>
          </cell>
        </row>
        <row r="605">
          <cell r="E605">
            <v>0</v>
          </cell>
          <cell r="F605">
            <v>-0.1</v>
          </cell>
          <cell r="G605">
            <v>23712</v>
          </cell>
          <cell r="H605">
            <v>20824.47</v>
          </cell>
          <cell r="I605">
            <v>23712</v>
          </cell>
          <cell r="J605">
            <v>-2887.6299999999974</v>
          </cell>
          <cell r="K605">
            <v>2887.529999999999</v>
          </cell>
        </row>
        <row r="606">
          <cell r="E606">
            <v>297</v>
          </cell>
          <cell r="F606">
            <v>-31187.74</v>
          </cell>
          <cell r="G606">
            <v>5544</v>
          </cell>
          <cell r="H606">
            <v>5499.74</v>
          </cell>
          <cell r="I606">
            <v>0</v>
          </cell>
          <cell r="J606">
            <v>-25688</v>
          </cell>
          <cell r="K606">
            <v>341.2600000000002</v>
          </cell>
        </row>
        <row r="607">
          <cell r="E607">
            <v>45702</v>
          </cell>
          <cell r="F607">
            <v>-45702</v>
          </cell>
          <cell r="G607">
            <v>563331.6399999999</v>
          </cell>
          <cell r="H607">
            <v>559700.0800000001</v>
          </cell>
          <cell r="I607">
            <v>563331.6399999999</v>
          </cell>
          <cell r="J607">
            <v>-49333.55999999982</v>
          </cell>
          <cell r="K607">
            <v>49333.55999999982</v>
          </cell>
        </row>
        <row r="608">
          <cell r="E608">
            <v>380.18</v>
          </cell>
          <cell r="F608">
            <v>-2299.79</v>
          </cell>
          <cell r="G608">
            <v>7113.670000000001</v>
          </cell>
          <cell r="H608">
            <v>7060.72</v>
          </cell>
          <cell r="I608">
            <v>7113.670000000001</v>
          </cell>
          <cell r="J608">
            <v>-2352.7400000000007</v>
          </cell>
          <cell r="K608">
            <v>433.130000000001</v>
          </cell>
        </row>
        <row r="609">
          <cell r="E609">
            <v>2278.05</v>
          </cell>
          <cell r="F609">
            <v>-2278.05</v>
          </cell>
          <cell r="G609">
            <v>45053.27000000001</v>
          </cell>
          <cell r="H609">
            <v>44591.24</v>
          </cell>
          <cell r="I609">
            <v>45053.27000000001</v>
          </cell>
          <cell r="J609">
            <v>-2740.0800000000163</v>
          </cell>
          <cell r="K609">
            <v>2740.0800000000163</v>
          </cell>
        </row>
        <row r="610">
          <cell r="E610">
            <v>3168.19</v>
          </cell>
          <cell r="F610">
            <v>-3168.19</v>
          </cell>
          <cell r="G610">
            <v>59280.61</v>
          </cell>
          <cell r="H610">
            <v>58839.40999999999</v>
          </cell>
          <cell r="I610">
            <v>59280.61</v>
          </cell>
          <cell r="J610">
            <v>-3609.390000000014</v>
          </cell>
          <cell r="K610">
            <v>3609.390000000014</v>
          </cell>
        </row>
        <row r="611">
          <cell r="E611">
            <v>2471.26</v>
          </cell>
          <cell r="F611">
            <v>-2471.26</v>
          </cell>
          <cell r="G611">
            <v>48847.229999999996</v>
          </cell>
          <cell r="H611">
            <v>48344.329999999994</v>
          </cell>
          <cell r="I611">
            <v>48847.229999999996</v>
          </cell>
          <cell r="J611">
            <v>-2974.1600000000035</v>
          </cell>
          <cell r="K611">
            <v>2974.1600000000035</v>
          </cell>
        </row>
        <row r="612">
          <cell r="E612">
            <v>0</v>
          </cell>
          <cell r="F612">
            <v>0</v>
          </cell>
          <cell r="G612">
            <v>209901.59</v>
          </cell>
          <cell r="H612">
            <v>198067.18</v>
          </cell>
          <cell r="I612">
            <v>222815.01</v>
          </cell>
          <cell r="J612">
            <v>-24747.830000000016</v>
          </cell>
          <cell r="K612">
            <v>11834.410000000003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abSelected="1" zoomScale="80" zoomScaleNormal="80" workbookViewId="0" topLeftCell="A1">
      <selection activeCell="I30" sqref="I30"/>
    </sheetView>
  </sheetViews>
  <sheetFormatPr defaultColWidth="12.57421875" defaultRowHeight="12.75"/>
  <cols>
    <col min="1" max="1" width="8.140625" style="0" customWidth="1"/>
    <col min="2" max="2" width="22.00390625" style="0" customWidth="1"/>
    <col min="3" max="3" width="6.421875" style="0" customWidth="1"/>
    <col min="4" max="4" width="35.57421875" style="0" customWidth="1"/>
    <col min="5" max="5" width="20.140625" style="0" customWidth="1"/>
    <col min="6" max="6" width="19.28125" style="0" customWidth="1"/>
    <col min="7" max="7" width="19.00390625" style="0" customWidth="1"/>
    <col min="8" max="8" width="18.140625" style="0" customWidth="1"/>
    <col min="9" max="9" width="20.421875" style="0" customWidth="1"/>
    <col min="10" max="10" width="18.7109375" style="0" customWidth="1"/>
    <col min="11" max="11" width="20.140625" style="0" customWidth="1"/>
    <col min="12" max="12" width="18.00390625" style="0" customWidth="1"/>
    <col min="13" max="16384" width="11.57421875" style="0" customWidth="1"/>
  </cols>
  <sheetData>
    <row r="1" spans="1:12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2"/>
      <c r="B2" s="3"/>
      <c r="C2" s="2"/>
      <c r="D2" s="2"/>
      <c r="E2" s="2"/>
      <c r="F2" s="2"/>
      <c r="G2" s="2"/>
      <c r="H2" s="2"/>
      <c r="I2" s="2"/>
      <c r="J2" s="2"/>
      <c r="K2" s="2"/>
      <c r="L2" s="4"/>
    </row>
    <row r="3" spans="1:12" ht="12.75" customHeight="1">
      <c r="A3" s="5" t="s">
        <v>1</v>
      </c>
      <c r="B3" s="6" t="s">
        <v>2</v>
      </c>
      <c r="C3" s="6"/>
      <c r="D3" s="7" t="s">
        <v>3</v>
      </c>
      <c r="E3" s="8" t="s">
        <v>4</v>
      </c>
      <c r="F3" s="8" t="s">
        <v>5</v>
      </c>
      <c r="G3" s="7" t="s">
        <v>6</v>
      </c>
      <c r="H3" s="7" t="s">
        <v>7</v>
      </c>
      <c r="I3" s="7" t="s">
        <v>8</v>
      </c>
      <c r="J3" s="8" t="s">
        <v>9</v>
      </c>
      <c r="K3" s="8" t="s">
        <v>10</v>
      </c>
      <c r="L3" s="8" t="s">
        <v>11</v>
      </c>
    </row>
    <row r="4" spans="1:12" ht="28.5" customHeight="1">
      <c r="A4" s="5"/>
      <c r="B4" s="7" t="s">
        <v>12</v>
      </c>
      <c r="C4" s="7" t="s">
        <v>13</v>
      </c>
      <c r="D4" s="7"/>
      <c r="E4" s="7"/>
      <c r="F4" s="8"/>
      <c r="G4" s="7"/>
      <c r="H4" s="7"/>
      <c r="I4" s="7"/>
      <c r="J4" s="7"/>
      <c r="K4" s="7"/>
      <c r="L4" s="8"/>
    </row>
    <row r="5" spans="1:12" ht="12.75">
      <c r="A5" s="9">
        <v>19</v>
      </c>
      <c r="B5" s="10" t="s">
        <v>14</v>
      </c>
      <c r="C5" s="10">
        <v>4</v>
      </c>
      <c r="D5" s="9"/>
      <c r="E5" s="9"/>
      <c r="F5" s="9"/>
      <c r="G5" s="9"/>
      <c r="H5" s="9"/>
      <c r="I5" s="9"/>
      <c r="J5" s="9"/>
      <c r="K5" s="9"/>
      <c r="L5" s="11" t="s">
        <v>15</v>
      </c>
    </row>
    <row r="6" spans="1:12" ht="12.75">
      <c r="A6" s="12">
        <v>3</v>
      </c>
      <c r="B6" s="13"/>
      <c r="C6" s="13"/>
      <c r="D6" s="13" t="s">
        <v>16</v>
      </c>
      <c r="E6" s="14">
        <f>'[1]Лицевые счета домов свод'!E588</f>
        <v>5335.26</v>
      </c>
      <c r="F6" s="14">
        <f>'[1]Лицевые счета домов свод'!F588</f>
        <v>-104590.08</v>
      </c>
      <c r="G6" s="14">
        <f>'[1]Лицевые счета домов свод'!G588</f>
        <v>99828.67000000001</v>
      </c>
      <c r="H6" s="14">
        <f>'[1]Лицевые счета домов свод'!H588</f>
        <v>99085.67000000001</v>
      </c>
      <c r="I6" s="14">
        <f>'[1]Лицевые счета домов свод'!I588</f>
        <v>20527.52</v>
      </c>
      <c r="J6" s="14">
        <f>'[1]Лицевые счета домов свод'!J588</f>
        <v>-26031.92999999999</v>
      </c>
      <c r="K6" s="14">
        <f>'[1]Лицевые счета домов свод'!K588</f>
        <v>6078.259999999995</v>
      </c>
      <c r="L6" s="15"/>
    </row>
    <row r="7" spans="1:12" ht="12.75">
      <c r="A7" s="13"/>
      <c r="B7" s="13"/>
      <c r="C7" s="13"/>
      <c r="D7" s="13" t="s">
        <v>17</v>
      </c>
      <c r="E7" s="14">
        <f>'[1]Лицевые счета домов свод'!E589</f>
        <v>0</v>
      </c>
      <c r="F7" s="14">
        <f>'[1]Лицевые счета домов свод'!F589</f>
        <v>0</v>
      </c>
      <c r="G7" s="14">
        <f>'[1]Лицевые счета домов свод'!G589</f>
        <v>0</v>
      </c>
      <c r="H7" s="14">
        <f>'[1]Лицевые счета домов свод'!H589</f>
        <v>0</v>
      </c>
      <c r="I7" s="14">
        <f>'[1]Лицевые счета домов свод'!I589</f>
        <v>0</v>
      </c>
      <c r="J7" s="14">
        <f>'[1]Лицевые счета домов свод'!J589</f>
        <v>0</v>
      </c>
      <c r="K7" s="14">
        <f>'[1]Лицевые счета домов свод'!K589</f>
        <v>0</v>
      </c>
      <c r="L7" s="15"/>
    </row>
    <row r="8" spans="1:12" ht="12.75">
      <c r="A8" s="13"/>
      <c r="B8" s="13"/>
      <c r="C8" s="13"/>
      <c r="D8" s="13" t="s">
        <v>18</v>
      </c>
      <c r="E8" s="14">
        <f>'[1]Лицевые счета домов свод'!E590</f>
        <v>0</v>
      </c>
      <c r="F8" s="14">
        <f>'[1]Лицевые счета домов свод'!F590</f>
        <v>3360</v>
      </c>
      <c r="G8" s="14">
        <f>'[1]Лицевые счета домов свод'!G590</f>
        <v>1440</v>
      </c>
      <c r="H8" s="14">
        <f>'[1]Лицевые счета домов свод'!H590</f>
        <v>1440</v>
      </c>
      <c r="I8" s="14">
        <f>'[1]Лицевые счета домов свод'!I590</f>
        <v>0</v>
      </c>
      <c r="J8" s="14">
        <f>'[1]Лицевые счета домов свод'!J590</f>
        <v>4800</v>
      </c>
      <c r="K8" s="14">
        <f>'[1]Лицевые счета домов свод'!K590</f>
        <v>0</v>
      </c>
      <c r="L8" s="15"/>
    </row>
    <row r="9" spans="1:12" ht="12.75">
      <c r="A9" s="13"/>
      <c r="B9" s="13"/>
      <c r="C9" s="13"/>
      <c r="D9" s="13" t="s">
        <v>19</v>
      </c>
      <c r="E9" s="14">
        <f>'[1]Лицевые счета домов свод'!E591</f>
        <v>0</v>
      </c>
      <c r="F9" s="14">
        <f>'[1]Лицевые счета домов свод'!F591</f>
        <v>0</v>
      </c>
      <c r="G9" s="14">
        <f>'[1]Лицевые счета домов свод'!G591</f>
        <v>0</v>
      </c>
      <c r="H9" s="14">
        <f>'[1]Лицевые счета домов свод'!H591</f>
        <v>0</v>
      </c>
      <c r="I9" s="14">
        <f>'[1]Лицевые счета домов свод'!I591</f>
        <v>0</v>
      </c>
      <c r="J9" s="14">
        <f>'[1]Лицевые счета домов свод'!J591</f>
        <v>0</v>
      </c>
      <c r="K9" s="14">
        <f>'[1]Лицевые счета домов свод'!K591</f>
        <v>0</v>
      </c>
      <c r="L9" s="15"/>
    </row>
    <row r="10" spans="1:12" ht="12.75">
      <c r="A10" s="13"/>
      <c r="B10" s="13"/>
      <c r="C10" s="13"/>
      <c r="D10" s="13" t="s">
        <v>20</v>
      </c>
      <c r="E10" s="14">
        <f>'[1]Лицевые счета домов свод'!E592</f>
        <v>0</v>
      </c>
      <c r="F10" s="14">
        <f>'[1]Лицевые счета домов свод'!F592</f>
        <v>0</v>
      </c>
      <c r="G10" s="14">
        <f>'[1]Лицевые счета домов свод'!G592</f>
        <v>0</v>
      </c>
      <c r="H10" s="14">
        <f>'[1]Лицевые счета домов свод'!H592</f>
        <v>0</v>
      </c>
      <c r="I10" s="14">
        <f>'[1]Лицевые счета домов свод'!I592</f>
        <v>0</v>
      </c>
      <c r="J10" s="14">
        <f>'[1]Лицевые счета домов свод'!J592</f>
        <v>0</v>
      </c>
      <c r="K10" s="14">
        <f>'[1]Лицевые счета домов свод'!K592</f>
        <v>0</v>
      </c>
      <c r="L10" s="15"/>
    </row>
    <row r="11" spans="1:12" ht="12.75">
      <c r="A11" s="13"/>
      <c r="B11" s="13"/>
      <c r="C11" s="13"/>
      <c r="D11" s="13" t="s">
        <v>21</v>
      </c>
      <c r="E11" s="14">
        <f>'[1]Лицевые счета домов свод'!E593</f>
        <v>0</v>
      </c>
      <c r="F11" s="14">
        <f>'[1]Лицевые счета домов свод'!F593</f>
        <v>0</v>
      </c>
      <c r="G11" s="14">
        <f>'[1]Лицевые счета домов свод'!G593</f>
        <v>0</v>
      </c>
      <c r="H11" s="14">
        <f>'[1]Лицевые счета домов свод'!H593</f>
        <v>0</v>
      </c>
      <c r="I11" s="14">
        <f>'[1]Лицевые счета домов свод'!I593</f>
        <v>0</v>
      </c>
      <c r="J11" s="14">
        <f>'[1]Лицевые счета домов свод'!J593</f>
        <v>0</v>
      </c>
      <c r="K11" s="14">
        <f>'[1]Лицевые счета домов свод'!K593</f>
        <v>0</v>
      </c>
      <c r="L11" s="15"/>
    </row>
    <row r="12" spans="1:12" ht="12.75">
      <c r="A12" s="13"/>
      <c r="B12" s="13"/>
      <c r="C12" s="13"/>
      <c r="D12" s="5" t="s">
        <v>22</v>
      </c>
      <c r="E12" s="5">
        <f>SUM(E6:E11)</f>
        <v>5335.26</v>
      </c>
      <c r="F12" s="5">
        <f>SUM(F6:F11)</f>
        <v>-101230.08</v>
      </c>
      <c r="G12" s="5">
        <f>SUM(G6:G11)</f>
        <v>101268.67000000001</v>
      </c>
      <c r="H12" s="5">
        <f>SUM(H6:H11)</f>
        <v>100525.67000000001</v>
      </c>
      <c r="I12" s="5">
        <f>SUM(I6:I11)</f>
        <v>20527.52</v>
      </c>
      <c r="J12" s="5">
        <f>SUM(J6:J11)</f>
        <v>-21231.92999999999</v>
      </c>
      <c r="K12" s="5">
        <f>SUM(K6:K11)</f>
        <v>6078.259999999995</v>
      </c>
      <c r="L12" s="16"/>
    </row>
    <row r="13" spans="1:12" ht="12.75">
      <c r="A13" s="13"/>
      <c r="B13" s="13"/>
      <c r="C13" s="13"/>
      <c r="D13" s="17" t="s">
        <v>23</v>
      </c>
      <c r="E13" s="14">
        <f>'[1]Лицевые счета домов свод'!E595</f>
        <v>2265.41</v>
      </c>
      <c r="F13" s="14">
        <f>'[1]Лицевые счета домов свод'!F595</f>
        <v>11567.73</v>
      </c>
      <c r="G13" s="14">
        <f>'[1]Лицевые счета домов свод'!G595</f>
        <v>40642.810000000005</v>
      </c>
      <c r="H13" s="14">
        <f>'[1]Лицевые счета домов свод'!H595</f>
        <v>40101.770000000004</v>
      </c>
      <c r="I13" s="14">
        <f>'[1]Лицевые счета домов свод'!I595</f>
        <v>65090.95999999999</v>
      </c>
      <c r="J13" s="14">
        <f>'[1]Лицевые счета домов свод'!J595</f>
        <v>-13421.459999999992</v>
      </c>
      <c r="K13" s="14">
        <f>'[1]Лицевые счета домов свод'!K595</f>
        <v>2806.449999999997</v>
      </c>
      <c r="L13" s="15"/>
    </row>
    <row r="14" spans="1:12" ht="12.75">
      <c r="A14" s="13"/>
      <c r="B14" s="13"/>
      <c r="C14" s="13"/>
      <c r="D14" s="17" t="s">
        <v>24</v>
      </c>
      <c r="E14" s="14">
        <f>'[1]Лицевые счета домов свод'!E596</f>
        <v>1900.93</v>
      </c>
      <c r="F14" s="14">
        <f>'[1]Лицевые счета домов свод'!F596</f>
        <v>-1900.93</v>
      </c>
      <c r="G14" s="14">
        <f>'[1]Лицевые счета домов свод'!G596</f>
        <v>35568.3</v>
      </c>
      <c r="H14" s="14">
        <f>'[1]Лицевые счета домов свод'!H596</f>
        <v>35094.9</v>
      </c>
      <c r="I14" s="14">
        <f>'[1]Лицевые счета домов свод'!I596</f>
        <v>35568.3</v>
      </c>
      <c r="J14" s="14">
        <f>'[1]Лицевые счета домов свод'!J596</f>
        <v>-2374.3300000000017</v>
      </c>
      <c r="K14" s="14">
        <f>'[1]Лицевые счета домов свод'!K596</f>
        <v>2374.3300000000017</v>
      </c>
      <c r="L14" s="15"/>
    </row>
    <row r="15" spans="1:12" ht="12.75">
      <c r="A15" s="13"/>
      <c r="B15" s="13"/>
      <c r="C15" s="13"/>
      <c r="D15" s="17" t="s">
        <v>25</v>
      </c>
      <c r="E15" s="14">
        <f>'[1]Лицевые счета домов свод'!E597</f>
        <v>-29.81</v>
      </c>
      <c r="F15" s="14">
        <f>'[1]Лицевые счета домов свод'!F597</f>
        <v>-33190.33</v>
      </c>
      <c r="G15" s="14">
        <f>'[1]Лицевые счета домов свод'!G597</f>
        <v>13278.829999999996</v>
      </c>
      <c r="H15" s="14">
        <f>'[1]Лицевые счета домов свод'!H597</f>
        <v>13102.099999999999</v>
      </c>
      <c r="I15" s="14">
        <f>'[1]Лицевые счета домов свод'!I597</f>
        <v>0</v>
      </c>
      <c r="J15" s="14">
        <f>'[1]Лицевые счета домов свод'!J597</f>
        <v>-20088.230000000003</v>
      </c>
      <c r="K15" s="14">
        <f>'[1]Лицевые счета домов свод'!K597</f>
        <v>146.91999999999825</v>
      </c>
      <c r="L15" s="15"/>
    </row>
    <row r="16" spans="1:12" ht="12.75">
      <c r="A16" s="13"/>
      <c r="B16" s="13"/>
      <c r="C16" s="13"/>
      <c r="D16" s="17" t="s">
        <v>26</v>
      </c>
      <c r="E16" s="14">
        <f>'[1]Лицевые счета домов свод'!E598</f>
        <v>0</v>
      </c>
      <c r="F16" s="14">
        <f>'[1]Лицевые счета домов свод'!F598</f>
        <v>0</v>
      </c>
      <c r="G16" s="14">
        <f>'[1]Лицевые счета домов свод'!G598</f>
        <v>1185.61</v>
      </c>
      <c r="H16" s="14">
        <f>'[1]Лицевые счета домов свод'!H598</f>
        <v>1169.8200000000002</v>
      </c>
      <c r="I16" s="14">
        <f>'[1]Лицевые счета домов свод'!I598</f>
        <v>1187.2800000000002</v>
      </c>
      <c r="J16" s="14">
        <f>'[1]Лицевые счета домов свод'!J598</f>
        <v>-17.460000000000036</v>
      </c>
      <c r="K16" s="14">
        <f>'[1]Лицевые счета домов свод'!K598</f>
        <v>15.789999999999736</v>
      </c>
      <c r="L16" s="15"/>
    </row>
    <row r="17" spans="1:12" ht="12.75">
      <c r="A17" s="13"/>
      <c r="B17" s="13"/>
      <c r="C17" s="13"/>
      <c r="D17" s="13" t="s">
        <v>27</v>
      </c>
      <c r="E17" s="14">
        <f>'[1]Лицевые счета домов свод'!E599</f>
        <v>129.18</v>
      </c>
      <c r="F17" s="14">
        <f>'[1]Лицевые счета домов свод'!F599</f>
        <v>-230.24</v>
      </c>
      <c r="G17" s="14">
        <f>'[1]Лицевые счета домов свод'!G599</f>
        <v>2418.62</v>
      </c>
      <c r="H17" s="14">
        <f>'[1]Лицевые счета домов свод'!H599</f>
        <v>2386.45</v>
      </c>
      <c r="I17" s="14">
        <f>'[1]Лицевые счета домов свод'!I599</f>
        <v>0</v>
      </c>
      <c r="J17" s="14">
        <f>'[1]Лицевые счета домов свод'!J599</f>
        <v>2156.21</v>
      </c>
      <c r="K17" s="14">
        <f>'[1]Лицевые счета домов свод'!K599</f>
        <v>161.3499999999999</v>
      </c>
      <c r="L17" s="15"/>
    </row>
    <row r="18" spans="1:12" ht="12.75">
      <c r="A18" s="13"/>
      <c r="B18" s="13"/>
      <c r="C18" s="13"/>
      <c r="D18" s="17" t="s">
        <v>28</v>
      </c>
      <c r="E18" s="14">
        <f>'[1]Лицевые счета домов свод'!E600</f>
        <v>3.83</v>
      </c>
      <c r="F18" s="14">
        <f>'[1]Лицевые счета домов свод'!F600</f>
        <v>168.24</v>
      </c>
      <c r="G18" s="14">
        <f>'[1]Лицевые счета домов свод'!G600</f>
        <v>71.16</v>
      </c>
      <c r="H18" s="14">
        <f>'[1]Лицевые счета домов свод'!H600</f>
        <v>70.17999999999999</v>
      </c>
      <c r="I18" s="14">
        <f>'[1]Лицевые счета домов свод'!I600</f>
        <v>0</v>
      </c>
      <c r="J18" s="14">
        <f>'[1]Лицевые счета домов свод'!J600</f>
        <v>238.42000000000002</v>
      </c>
      <c r="K18" s="14">
        <f>'[1]Лицевые счета домов свод'!K600</f>
        <v>4.810000000000002</v>
      </c>
      <c r="L18" s="15"/>
    </row>
    <row r="19" spans="1:12" ht="12.75">
      <c r="A19" s="13"/>
      <c r="B19" s="13"/>
      <c r="C19" s="13"/>
      <c r="D19" s="17" t="s">
        <v>29</v>
      </c>
      <c r="E19" s="14">
        <f>'[1]Лицевые счета домов свод'!E601</f>
        <v>925.11</v>
      </c>
      <c r="F19" s="14">
        <f>'[1]Лицевые счета домов свод'!F601</f>
        <v>-925.11</v>
      </c>
      <c r="G19" s="14">
        <f>'[1]Лицевые счета домов свод'!G601</f>
        <v>17309.909999999996</v>
      </c>
      <c r="H19" s="14">
        <f>'[1]Лицевые счета домов свод'!H601</f>
        <v>17079.519999999997</v>
      </c>
      <c r="I19" s="14">
        <f>'[1]Лицевые счета домов свод'!I601</f>
        <v>17309.909999999996</v>
      </c>
      <c r="J19" s="14">
        <f>'[1]Лицевые счета домов свод'!J601</f>
        <v>-1155.5</v>
      </c>
      <c r="K19" s="14">
        <f>'[1]Лицевые счета домов свод'!K601</f>
        <v>1155.5</v>
      </c>
      <c r="L19" s="15"/>
    </row>
    <row r="20" spans="1:12" ht="12.75">
      <c r="A20" s="13"/>
      <c r="B20" s="13"/>
      <c r="C20" s="13"/>
      <c r="D20" s="17" t="s">
        <v>30</v>
      </c>
      <c r="E20" s="14">
        <f>'[1]Лицевые счета домов свод'!E602</f>
        <v>443.52</v>
      </c>
      <c r="F20" s="14">
        <f>'[1]Лицевые счета домов свод'!F602</f>
        <v>-46694.58</v>
      </c>
      <c r="G20" s="14">
        <f>'[1]Лицевые счета домов свод'!G602</f>
        <v>8299.270000000002</v>
      </c>
      <c r="H20" s="14">
        <f>'[1]Лицевые счета домов свод'!H602</f>
        <v>8188.799999999999</v>
      </c>
      <c r="I20" s="14">
        <f>'[1]Лицевые счета домов свод'!I602</f>
        <v>39485.4053</v>
      </c>
      <c r="J20" s="14">
        <f>'[1]Лицевые счета домов свод'!J602</f>
        <v>-77991.1853</v>
      </c>
      <c r="K20" s="14">
        <f>'[1]Лицевые счета домов свод'!K602</f>
        <v>553.9900000000034</v>
      </c>
      <c r="L20" s="15"/>
    </row>
    <row r="21" spans="1:12" ht="12.75">
      <c r="A21" s="13"/>
      <c r="B21" s="13"/>
      <c r="C21" s="13"/>
      <c r="D21" s="17" t="s">
        <v>31</v>
      </c>
      <c r="E21" s="14">
        <f>'[1]Лицевые счета домов свод'!E603</f>
        <v>115.26</v>
      </c>
      <c r="F21" s="14">
        <f>'[1]Лицевые счета домов свод'!F603</f>
        <v>-58503.05</v>
      </c>
      <c r="G21" s="14">
        <f>'[1]Лицевые счета домов свод'!G603</f>
        <v>2157.8499999999995</v>
      </c>
      <c r="H21" s="14">
        <f>'[1]Лицевые счета домов свод'!H603</f>
        <v>2129.07</v>
      </c>
      <c r="I21" s="14">
        <f>'[1]Лицевые счета домов свод'!I603</f>
        <v>10073.68</v>
      </c>
      <c r="J21" s="14">
        <f>'[1]Лицевые счета домов свод'!J603</f>
        <v>-66447.66</v>
      </c>
      <c r="K21" s="14">
        <f>'[1]Лицевые счета домов свод'!K603</f>
        <v>144.0399999999995</v>
      </c>
      <c r="L21" s="15"/>
    </row>
    <row r="22" spans="1:12" ht="12.75">
      <c r="A22" s="13"/>
      <c r="B22" s="13"/>
      <c r="C22" s="13"/>
      <c r="D22" s="5" t="s">
        <v>32</v>
      </c>
      <c r="E22" s="5">
        <f>SUM(E13:E21)</f>
        <v>5753.43</v>
      </c>
      <c r="F22" s="5">
        <f>SUM(F13:F21)</f>
        <v>-129708.27</v>
      </c>
      <c r="G22" s="5">
        <f>SUM(G13:G21)</f>
        <v>120932.36000000002</v>
      </c>
      <c r="H22" s="5">
        <f>SUM(H13:H21)</f>
        <v>119322.61000000002</v>
      </c>
      <c r="I22" s="18">
        <f>SUM(I13:I21)</f>
        <v>168715.5353</v>
      </c>
      <c r="J22" s="18">
        <f>SUM(J13:J21)</f>
        <v>-179101.1953</v>
      </c>
      <c r="K22" s="5">
        <f>SUM(K13:K21)</f>
        <v>7363.18</v>
      </c>
      <c r="L22" s="16"/>
    </row>
    <row r="23" spans="1:12" ht="12.75">
      <c r="A23" s="13"/>
      <c r="B23" s="13"/>
      <c r="C23" s="13"/>
      <c r="D23" s="13" t="s">
        <v>33</v>
      </c>
      <c r="E23" s="14">
        <f>'[1]Лицевые счета домов свод'!E605</f>
        <v>0</v>
      </c>
      <c r="F23" s="14">
        <f>'[1]Лицевые счета домов свод'!F605</f>
        <v>-0.1</v>
      </c>
      <c r="G23" s="14">
        <f>'[1]Лицевые счета домов свод'!G605</f>
        <v>23712</v>
      </c>
      <c r="H23" s="14">
        <f>'[1]Лицевые счета домов свод'!H605</f>
        <v>20824.47</v>
      </c>
      <c r="I23" s="14">
        <f>'[1]Лицевые счета домов свод'!I605</f>
        <v>23712</v>
      </c>
      <c r="J23" s="14">
        <f>'[1]Лицевые счета домов свод'!J605</f>
        <v>-2887.6299999999974</v>
      </c>
      <c r="K23" s="14">
        <f>'[1]Лицевые счета домов свод'!K605</f>
        <v>2887.529999999999</v>
      </c>
      <c r="L23" s="15"/>
    </row>
    <row r="24" spans="1:12" ht="12.75">
      <c r="A24" s="13"/>
      <c r="B24" s="13"/>
      <c r="C24" s="13"/>
      <c r="D24" s="13" t="s">
        <v>34</v>
      </c>
      <c r="E24" s="14">
        <f>'[1]Лицевые счета домов свод'!E606</f>
        <v>297</v>
      </c>
      <c r="F24" s="14">
        <f>'[1]Лицевые счета домов свод'!F606</f>
        <v>-31187.74</v>
      </c>
      <c r="G24" s="14">
        <f>'[1]Лицевые счета домов свод'!G606</f>
        <v>5544</v>
      </c>
      <c r="H24" s="14">
        <f>'[1]Лицевые счета домов свод'!H606</f>
        <v>5499.74</v>
      </c>
      <c r="I24" s="14">
        <f>'[1]Лицевые счета домов свод'!I606</f>
        <v>0</v>
      </c>
      <c r="J24" s="14">
        <f>'[1]Лицевые счета домов свод'!J606</f>
        <v>-25688</v>
      </c>
      <c r="K24" s="14">
        <f>'[1]Лицевые счета домов свод'!K606</f>
        <v>341.2600000000002</v>
      </c>
      <c r="L24" s="15"/>
    </row>
    <row r="25" spans="1:12" ht="12.75">
      <c r="A25" s="13"/>
      <c r="B25" s="13"/>
      <c r="C25" s="13"/>
      <c r="D25" s="13" t="s">
        <v>35</v>
      </c>
      <c r="E25" s="14">
        <f>'[1]Лицевые счета домов свод'!E607</f>
        <v>45702</v>
      </c>
      <c r="F25" s="14">
        <f>'[1]Лицевые счета домов свод'!F607</f>
        <v>-45702</v>
      </c>
      <c r="G25" s="14">
        <f>'[1]Лицевые счета домов свод'!G607</f>
        <v>563331.6399999999</v>
      </c>
      <c r="H25" s="14">
        <f>'[1]Лицевые счета домов свод'!H607</f>
        <v>559700.0800000001</v>
      </c>
      <c r="I25" s="14">
        <f>'[1]Лицевые счета домов свод'!I607</f>
        <v>563331.6399999999</v>
      </c>
      <c r="J25" s="14">
        <f>'[1]Лицевые счета домов свод'!J607</f>
        <v>-49333.55999999982</v>
      </c>
      <c r="K25" s="19">
        <f>'[1]Лицевые счета домов свод'!K607</f>
        <v>49333.55999999982</v>
      </c>
      <c r="L25" s="15"/>
    </row>
    <row r="26" spans="1:12" ht="12.75">
      <c r="A26" s="13"/>
      <c r="B26" s="13"/>
      <c r="C26" s="13"/>
      <c r="D26" s="13" t="s">
        <v>36</v>
      </c>
      <c r="E26" s="14">
        <f>'[1]Лицевые счета домов свод'!E608</f>
        <v>380.18</v>
      </c>
      <c r="F26" s="14">
        <f>'[1]Лицевые счета домов свод'!F608</f>
        <v>-2299.79</v>
      </c>
      <c r="G26" s="14">
        <f>'[1]Лицевые счета домов свод'!G608</f>
        <v>7113.670000000001</v>
      </c>
      <c r="H26" s="14">
        <f>'[1]Лицевые счета домов свод'!H608</f>
        <v>7060.72</v>
      </c>
      <c r="I26" s="14">
        <f>'[1]Лицевые счета домов свод'!I608</f>
        <v>7113.670000000001</v>
      </c>
      <c r="J26" s="14">
        <f>'[1]Лицевые счета домов свод'!J608</f>
        <v>-2352.7400000000007</v>
      </c>
      <c r="K26" s="14">
        <f>'[1]Лицевые счета домов свод'!K608</f>
        <v>433.130000000001</v>
      </c>
      <c r="L26" s="15"/>
    </row>
    <row r="27" spans="1:12" ht="12.75">
      <c r="A27" s="13"/>
      <c r="B27" s="13"/>
      <c r="C27" s="13"/>
      <c r="D27" s="13" t="s">
        <v>37</v>
      </c>
      <c r="E27" s="14">
        <f>'[1]Лицевые счета домов свод'!E609</f>
        <v>2278.05</v>
      </c>
      <c r="F27" s="14">
        <f>'[1]Лицевые счета домов свод'!F609</f>
        <v>-2278.05</v>
      </c>
      <c r="G27" s="14">
        <f>'[1]Лицевые счета домов свод'!G609</f>
        <v>45053.27000000001</v>
      </c>
      <c r="H27" s="14">
        <f>'[1]Лицевые счета домов свод'!H609</f>
        <v>44591.24</v>
      </c>
      <c r="I27" s="14">
        <f>'[1]Лицевые счета домов свод'!I609</f>
        <v>45053.27000000001</v>
      </c>
      <c r="J27" s="14">
        <f>'[1]Лицевые счета домов свод'!J609</f>
        <v>-2740.0800000000163</v>
      </c>
      <c r="K27" s="14">
        <f>'[1]Лицевые счета домов свод'!K609</f>
        <v>2740.0800000000163</v>
      </c>
      <c r="L27" s="15"/>
    </row>
    <row r="28" spans="1:12" ht="12.75">
      <c r="A28" s="13"/>
      <c r="B28" s="13"/>
      <c r="C28" s="13"/>
      <c r="D28" s="13" t="s">
        <v>38</v>
      </c>
      <c r="E28" s="14">
        <f>'[1]Лицевые счета домов свод'!E610</f>
        <v>3168.19</v>
      </c>
      <c r="F28" s="14">
        <f>'[1]Лицевые счета домов свод'!F610</f>
        <v>-3168.19</v>
      </c>
      <c r="G28" s="14">
        <f>'[1]Лицевые счета домов свод'!G610</f>
        <v>59280.61</v>
      </c>
      <c r="H28" s="14">
        <f>'[1]Лицевые счета домов свод'!H610</f>
        <v>58839.40999999999</v>
      </c>
      <c r="I28" s="14">
        <f>'[1]Лицевые счета домов свод'!I610</f>
        <v>59280.61</v>
      </c>
      <c r="J28" s="14">
        <f>'[1]Лицевые счета домов свод'!J610</f>
        <v>-3609.390000000014</v>
      </c>
      <c r="K28" s="14">
        <f>'[1]Лицевые счета домов свод'!K610</f>
        <v>3609.390000000014</v>
      </c>
      <c r="L28" s="15"/>
    </row>
    <row r="29" spans="1:12" ht="12.75">
      <c r="A29" s="13"/>
      <c r="B29" s="13"/>
      <c r="C29" s="13"/>
      <c r="D29" s="13" t="s">
        <v>39</v>
      </c>
      <c r="E29" s="14">
        <f>'[1]Лицевые счета домов свод'!E611</f>
        <v>2471.26</v>
      </c>
      <c r="F29" s="14">
        <f>'[1]Лицевые счета домов свод'!F611</f>
        <v>-2471.26</v>
      </c>
      <c r="G29" s="14">
        <f>'[1]Лицевые счета домов свод'!G611</f>
        <v>48847.229999999996</v>
      </c>
      <c r="H29" s="14">
        <f>'[1]Лицевые счета домов свод'!H611</f>
        <v>48344.329999999994</v>
      </c>
      <c r="I29" s="14">
        <f>'[1]Лицевые счета домов свод'!I611</f>
        <v>48847.229999999996</v>
      </c>
      <c r="J29" s="14">
        <f>'[1]Лицевые счета домов свод'!J611</f>
        <v>-2974.1600000000035</v>
      </c>
      <c r="K29" s="14">
        <f>'[1]Лицевые счета домов свод'!K611</f>
        <v>2974.1600000000035</v>
      </c>
      <c r="L29" s="15"/>
    </row>
    <row r="30" spans="1:12" ht="12.75">
      <c r="A30" s="13"/>
      <c r="B30" s="13"/>
      <c r="C30" s="13"/>
      <c r="D30" s="13" t="s">
        <v>40</v>
      </c>
      <c r="E30" s="14">
        <f>'[1]Лицевые счета домов свод'!E612</f>
        <v>0</v>
      </c>
      <c r="F30" s="14">
        <f>'[1]Лицевые счета домов свод'!F612</f>
        <v>0</v>
      </c>
      <c r="G30" s="14">
        <f>'[1]Лицевые счета домов свод'!G612</f>
        <v>209901.59</v>
      </c>
      <c r="H30" s="14">
        <f>'[1]Лицевые счета домов свод'!H612</f>
        <v>198067.18</v>
      </c>
      <c r="I30" s="14">
        <f>'[1]Лицевые счета домов свод'!I612</f>
        <v>222815.01</v>
      </c>
      <c r="J30" s="14">
        <f>'[1]Лицевые счета домов свод'!J612</f>
        <v>-24747.830000000016</v>
      </c>
      <c r="K30" s="14">
        <f>'[1]Лицевые счета домов свод'!K612</f>
        <v>11834.410000000003</v>
      </c>
      <c r="L30" s="15"/>
    </row>
    <row r="31" spans="1:12" ht="12.75">
      <c r="A31" s="9"/>
      <c r="B31" s="20" t="s">
        <v>41</v>
      </c>
      <c r="C31" s="20"/>
      <c r="D31" s="20"/>
      <c r="E31" s="20">
        <f>SUM(E23:E30)+E12+E22</f>
        <v>65385.37000000001</v>
      </c>
      <c r="F31" s="20">
        <f>SUM(F23:F30)+F12+F22</f>
        <v>-318045.48000000004</v>
      </c>
      <c r="G31" s="20">
        <f>SUM(G23:G30)+G12+G22</f>
        <v>1184985.04</v>
      </c>
      <c r="H31" s="20">
        <f>SUM(H23:H30)+H12+H22</f>
        <v>1162775.45</v>
      </c>
      <c r="I31" s="21">
        <f>SUM(I23:I30)+I12+I22</f>
        <v>1159396.4852999998</v>
      </c>
      <c r="J31" s="21">
        <f>SUM(J23:J30)+J12+J22</f>
        <v>-314666.51529999985</v>
      </c>
      <c r="K31" s="21">
        <f>SUM(K23:K30)+K12+K22</f>
        <v>87594.95999999985</v>
      </c>
      <c r="L31" s="22"/>
    </row>
  </sheetData>
  <sheetProtection selectLockedCells="1" selectUnlockedCells="1"/>
  <mergeCells count="13">
    <mergeCell ref="A1:L1"/>
    <mergeCell ref="A3:A4"/>
    <mergeCell ref="B3:C3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B31:D31"/>
  </mergeCells>
  <printOptions/>
  <pageMargins left="0.7875" right="0.7875" top="1.0527777777777778" bottom="1.0527777777777778" header="0.7875" footer="0.7875"/>
  <pageSetup firstPageNumber="1" useFirstPageNumber="1" fitToHeight="1" fitToWidth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8"/>
  <sheetViews>
    <sheetView zoomScale="80" zoomScaleNormal="80" workbookViewId="0" topLeftCell="A16">
      <selection activeCell="E36" sqref="E36"/>
    </sheetView>
  </sheetViews>
  <sheetFormatPr defaultColWidth="12.57421875" defaultRowHeight="12.75"/>
  <cols>
    <col min="1" max="1" width="9.57421875" style="0" customWidth="1"/>
    <col min="2" max="2" width="34.421875" style="0" customWidth="1"/>
    <col min="3" max="3" width="28.57421875" style="0" customWidth="1"/>
    <col min="4" max="4" width="36.8515625" style="0" customWidth="1"/>
    <col min="5" max="5" width="16.57421875" style="0" customWidth="1"/>
    <col min="6" max="16384" width="11.57421875" style="0" customWidth="1"/>
  </cols>
  <sheetData>
    <row r="1" spans="1:5" ht="12.75">
      <c r="A1" s="23" t="s">
        <v>42</v>
      </c>
      <c r="B1" s="23"/>
      <c r="C1" s="23"/>
      <c r="D1" s="23"/>
      <c r="E1" s="23"/>
    </row>
    <row r="2" spans="1:5" ht="12.75">
      <c r="A2" s="24" t="s">
        <v>1</v>
      </c>
      <c r="B2" s="25" t="s">
        <v>43</v>
      </c>
      <c r="C2" s="25" t="s">
        <v>2</v>
      </c>
      <c r="D2" s="25" t="s">
        <v>44</v>
      </c>
      <c r="E2" s="25" t="s">
        <v>45</v>
      </c>
    </row>
    <row r="3" spans="1:5" ht="12.75">
      <c r="A3" s="26">
        <v>1</v>
      </c>
      <c r="B3" s="27" t="s">
        <v>46</v>
      </c>
      <c r="C3" s="26" t="s">
        <v>47</v>
      </c>
      <c r="D3" s="26"/>
      <c r="E3" s="26">
        <v>1938.68</v>
      </c>
    </row>
    <row r="4" spans="1:5" ht="12.75">
      <c r="A4" s="26">
        <v>2</v>
      </c>
      <c r="B4" s="28"/>
      <c r="C4" s="28"/>
      <c r="D4" s="28"/>
      <c r="E4" s="28"/>
    </row>
    <row r="5" spans="1:5" ht="12.75">
      <c r="A5" s="26">
        <v>3</v>
      </c>
      <c r="B5" s="26"/>
      <c r="C5" s="28"/>
      <c r="D5" s="26"/>
      <c r="E5" s="26"/>
    </row>
    <row r="6" spans="1:5" ht="12.75">
      <c r="A6" s="29"/>
      <c r="B6" s="29" t="s">
        <v>48</v>
      </c>
      <c r="C6" s="29"/>
      <c r="D6" s="29"/>
      <c r="E6" s="29">
        <f>E4+E5+E3</f>
        <v>1938.68</v>
      </c>
    </row>
    <row r="7" spans="1:5" ht="12.75">
      <c r="A7" s="15"/>
      <c r="B7" s="15"/>
      <c r="C7" s="15"/>
      <c r="D7" s="15"/>
      <c r="E7" s="15"/>
    </row>
    <row r="8" spans="1:5" ht="12.75">
      <c r="A8" s="23" t="s">
        <v>49</v>
      </c>
      <c r="B8" s="23"/>
      <c r="C8" s="23"/>
      <c r="D8" s="23"/>
      <c r="E8" s="23"/>
    </row>
    <row r="9" spans="1:5" ht="12.75">
      <c r="A9" s="24" t="s">
        <v>1</v>
      </c>
      <c r="B9" s="25" t="s">
        <v>43</v>
      </c>
      <c r="C9" s="25" t="s">
        <v>2</v>
      </c>
      <c r="D9" s="25" t="s">
        <v>44</v>
      </c>
      <c r="E9" s="25" t="s">
        <v>45</v>
      </c>
    </row>
    <row r="10" spans="1:5" ht="12.75">
      <c r="A10" s="26">
        <v>1</v>
      </c>
      <c r="B10" s="27" t="s">
        <v>50</v>
      </c>
      <c r="C10" s="26" t="s">
        <v>47</v>
      </c>
      <c r="D10" s="26"/>
      <c r="E10" s="26">
        <v>4628.05</v>
      </c>
    </row>
    <row r="11" spans="1:5" ht="12.75">
      <c r="A11" s="26">
        <v>2</v>
      </c>
      <c r="B11" s="30" t="s">
        <v>51</v>
      </c>
      <c r="C11" s="28" t="s">
        <v>47</v>
      </c>
      <c r="D11" s="30" t="s">
        <v>52</v>
      </c>
      <c r="E11" s="30">
        <v>4423.99</v>
      </c>
    </row>
    <row r="12" spans="1:5" ht="12.75">
      <c r="A12" s="29"/>
      <c r="B12" s="29" t="s">
        <v>48</v>
      </c>
      <c r="C12" s="29"/>
      <c r="D12" s="29"/>
      <c r="E12" s="29">
        <f>E10+E11</f>
        <v>9052.04</v>
      </c>
    </row>
    <row r="13" spans="1:5" ht="12.75">
      <c r="A13" s="15"/>
      <c r="B13" s="15"/>
      <c r="C13" s="15"/>
      <c r="D13" s="15"/>
      <c r="E13" s="15"/>
    </row>
    <row r="14" spans="1:5" ht="12.75">
      <c r="A14" s="23" t="s">
        <v>53</v>
      </c>
      <c r="B14" s="23"/>
      <c r="C14" s="23"/>
      <c r="D14" s="23"/>
      <c r="E14" s="23"/>
    </row>
    <row r="15" spans="1:5" ht="12.75">
      <c r="A15" s="24" t="s">
        <v>1</v>
      </c>
      <c r="B15" s="25" t="s">
        <v>43</v>
      </c>
      <c r="C15" s="25" t="s">
        <v>2</v>
      </c>
      <c r="D15" s="25" t="s">
        <v>44</v>
      </c>
      <c r="E15" s="25" t="s">
        <v>45</v>
      </c>
    </row>
    <row r="16" spans="1:5" ht="12.75">
      <c r="A16" s="26">
        <v>1</v>
      </c>
      <c r="B16" s="27" t="s">
        <v>54</v>
      </c>
      <c r="C16" s="26" t="s">
        <v>47</v>
      </c>
      <c r="D16" s="26" t="s">
        <v>55</v>
      </c>
      <c r="E16" s="26">
        <v>2743.26</v>
      </c>
    </row>
    <row r="17" spans="1:5" ht="12.75">
      <c r="A17" s="26">
        <v>2</v>
      </c>
      <c r="B17" s="30"/>
      <c r="C17" s="30"/>
      <c r="D17" s="30"/>
      <c r="E17" s="30"/>
    </row>
    <row r="18" spans="1:5" ht="12.75">
      <c r="A18" s="26">
        <v>3</v>
      </c>
      <c r="B18" s="30"/>
      <c r="C18" s="30"/>
      <c r="D18" s="30"/>
      <c r="E18" s="30"/>
    </row>
    <row r="19" spans="1:5" ht="12.75">
      <c r="A19" s="26">
        <v>4</v>
      </c>
      <c r="B19" s="26"/>
      <c r="C19" s="26"/>
      <c r="D19" s="26"/>
      <c r="E19" s="26"/>
    </row>
    <row r="20" spans="1:5" ht="12.75">
      <c r="A20" s="29"/>
      <c r="B20" s="29" t="s">
        <v>48</v>
      </c>
      <c r="C20" s="29"/>
      <c r="D20" s="29"/>
      <c r="E20" s="29">
        <f>E17+E18+E16+E18+E19</f>
        <v>2743.26</v>
      </c>
    </row>
    <row r="21" spans="1:5" ht="12.75">
      <c r="A21" s="15"/>
      <c r="B21" s="15"/>
      <c r="C21" s="15"/>
      <c r="D21" s="15"/>
      <c r="E21" s="15"/>
    </row>
    <row r="22" spans="1:5" ht="12.75">
      <c r="A22" s="23" t="s">
        <v>56</v>
      </c>
      <c r="B22" s="23"/>
      <c r="C22" s="23"/>
      <c r="D22" s="23"/>
      <c r="E22" s="23"/>
    </row>
    <row r="23" spans="1:5" ht="12.75">
      <c r="A23" s="24" t="s">
        <v>1</v>
      </c>
      <c r="B23" s="25" t="s">
        <v>43</v>
      </c>
      <c r="C23" s="25" t="s">
        <v>2</v>
      </c>
      <c r="D23" s="25" t="s">
        <v>44</v>
      </c>
      <c r="E23" s="25" t="s">
        <v>45</v>
      </c>
    </row>
    <row r="24" spans="1:5" ht="12.75">
      <c r="A24" s="26">
        <v>1</v>
      </c>
      <c r="B24" s="27" t="s">
        <v>57</v>
      </c>
      <c r="C24" s="26" t="s">
        <v>47</v>
      </c>
      <c r="D24" s="26" t="s">
        <v>58</v>
      </c>
      <c r="E24" s="26">
        <v>2523.74</v>
      </c>
    </row>
    <row r="25" spans="1:5" ht="12.75">
      <c r="A25" s="26">
        <v>2</v>
      </c>
      <c r="B25" s="30"/>
      <c r="C25" s="30"/>
      <c r="D25" s="30"/>
      <c r="E25" s="30"/>
    </row>
    <row r="26" spans="1:5" ht="12.75">
      <c r="A26" s="26">
        <v>3</v>
      </c>
      <c r="B26" s="26"/>
      <c r="C26" s="26"/>
      <c r="D26" s="26"/>
      <c r="E26" s="26"/>
    </row>
    <row r="27" spans="1:5" ht="12.75">
      <c r="A27" s="29"/>
      <c r="B27" s="29" t="s">
        <v>48</v>
      </c>
      <c r="C27" s="29"/>
      <c r="D27" s="29"/>
      <c r="E27" s="29">
        <f>E25+E24+E26</f>
        <v>2523.74</v>
      </c>
    </row>
    <row r="28" spans="1:5" ht="12.75">
      <c r="A28" s="15"/>
      <c r="B28" s="15"/>
      <c r="C28" s="15"/>
      <c r="D28" s="15"/>
      <c r="E28" s="15"/>
    </row>
    <row r="29" spans="1:5" ht="12.75">
      <c r="A29" s="23" t="s">
        <v>59</v>
      </c>
      <c r="B29" s="23"/>
      <c r="C29" s="23"/>
      <c r="D29" s="23"/>
      <c r="E29" s="23"/>
    </row>
    <row r="30" spans="1:5" ht="12.75">
      <c r="A30" s="24" t="s">
        <v>1</v>
      </c>
      <c r="B30" s="25" t="s">
        <v>43</v>
      </c>
      <c r="C30" s="25" t="s">
        <v>2</v>
      </c>
      <c r="D30" s="25" t="s">
        <v>44</v>
      </c>
      <c r="E30" s="25" t="s">
        <v>45</v>
      </c>
    </row>
    <row r="31" spans="1:5" ht="12.75">
      <c r="A31" s="26">
        <v>1</v>
      </c>
      <c r="B31" s="27" t="s">
        <v>60</v>
      </c>
      <c r="C31" s="26" t="s">
        <v>47</v>
      </c>
      <c r="D31" s="26" t="s">
        <v>61</v>
      </c>
      <c r="E31" s="26">
        <v>4269.8</v>
      </c>
    </row>
    <row r="32" spans="1:5" ht="12.75">
      <c r="A32" s="26">
        <v>2</v>
      </c>
      <c r="B32" s="30"/>
      <c r="C32" s="30"/>
      <c r="D32" s="30"/>
      <c r="E32" s="30"/>
    </row>
    <row r="33" spans="1:5" ht="12.75">
      <c r="A33" s="26">
        <v>3</v>
      </c>
      <c r="B33" s="26"/>
      <c r="C33" s="26"/>
      <c r="D33" s="26"/>
      <c r="E33" s="26"/>
    </row>
    <row r="34" spans="1:5" ht="12.75">
      <c r="A34" s="29"/>
      <c r="B34" s="29" t="s">
        <v>48</v>
      </c>
      <c r="C34" s="29"/>
      <c r="D34" s="29"/>
      <c r="E34" s="29">
        <f>E32+E31+E33</f>
        <v>4269.8</v>
      </c>
    </row>
    <row r="35" spans="1:5" ht="12.75">
      <c r="A35" s="15"/>
      <c r="B35" s="15"/>
      <c r="C35" s="15"/>
      <c r="D35" s="15"/>
      <c r="E35" s="15"/>
    </row>
    <row r="36" spans="1:5" ht="12.75">
      <c r="A36" s="31"/>
      <c r="B36" s="31" t="s">
        <v>62</v>
      </c>
      <c r="C36" s="31"/>
      <c r="D36" s="31"/>
      <c r="E36" s="31">
        <f>E6+E12+E20+E27+E34</f>
        <v>20527.52</v>
      </c>
    </row>
    <row r="37" spans="1:5" ht="12.75">
      <c r="A37" s="32"/>
      <c r="B37" s="32"/>
      <c r="C37" s="32"/>
      <c r="D37" s="32"/>
      <c r="E37" s="32"/>
    </row>
    <row r="38" spans="1:5" ht="12.75">
      <c r="A38" s="32"/>
      <c r="B38" s="32"/>
      <c r="C38" s="32"/>
      <c r="D38" s="32"/>
      <c r="E38" s="32"/>
    </row>
  </sheetData>
  <sheetProtection selectLockedCells="1" selectUnlockedCells="1"/>
  <mergeCells count="5">
    <mergeCell ref="A1:E1"/>
    <mergeCell ref="A8:E8"/>
    <mergeCell ref="A14:E14"/>
    <mergeCell ref="A22:E22"/>
    <mergeCell ref="A29:E29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87"/>
  <sheetViews>
    <sheetView zoomScale="80" zoomScaleNormal="80" workbookViewId="0" topLeftCell="A67">
      <selection activeCell="E87" sqref="E87"/>
    </sheetView>
  </sheetViews>
  <sheetFormatPr defaultColWidth="12.57421875" defaultRowHeight="12.75"/>
  <cols>
    <col min="1" max="1" width="9.57421875" style="0" customWidth="1"/>
    <col min="2" max="2" width="43.421875" style="0" customWidth="1"/>
    <col min="3" max="3" width="28.57421875" style="0" customWidth="1"/>
    <col min="4" max="4" width="36.8515625" style="0" customWidth="1"/>
    <col min="5" max="5" width="16.57421875" style="0" customWidth="1"/>
    <col min="6" max="16384" width="11.57421875" style="0" customWidth="1"/>
  </cols>
  <sheetData>
    <row r="1" spans="1:5" ht="12.75">
      <c r="A1" s="23" t="s">
        <v>63</v>
      </c>
      <c r="B1" s="23"/>
      <c r="C1" s="23"/>
      <c r="D1" s="23"/>
      <c r="E1" s="23"/>
    </row>
    <row r="2" spans="1:5" ht="12.75">
      <c r="A2" s="24" t="s">
        <v>1</v>
      </c>
      <c r="B2" s="25" t="s">
        <v>43</v>
      </c>
      <c r="C2" s="25" t="s">
        <v>2</v>
      </c>
      <c r="D2" s="25" t="s">
        <v>44</v>
      </c>
      <c r="E2" s="25" t="s">
        <v>45</v>
      </c>
    </row>
    <row r="3" spans="1:5" ht="31.5" customHeight="1">
      <c r="A3" s="26">
        <v>1</v>
      </c>
      <c r="B3" s="27" t="s">
        <v>64</v>
      </c>
      <c r="C3" s="26" t="s">
        <v>65</v>
      </c>
      <c r="D3" s="26"/>
      <c r="E3" s="26">
        <v>98.94</v>
      </c>
    </row>
    <row r="4" spans="1:5" ht="30.75" customHeight="1">
      <c r="A4" s="26">
        <v>2</v>
      </c>
      <c r="B4" s="30" t="s">
        <v>66</v>
      </c>
      <c r="C4" s="28" t="s">
        <v>65</v>
      </c>
      <c r="D4" s="28"/>
      <c r="E4" s="28">
        <v>10073.68</v>
      </c>
    </row>
    <row r="5" spans="1:5" ht="12.75">
      <c r="A5" s="26">
        <v>3</v>
      </c>
      <c r="B5" s="33" t="s">
        <v>67</v>
      </c>
      <c r="C5" s="28" t="s">
        <v>65</v>
      </c>
      <c r="D5" s="26" t="s">
        <v>68</v>
      </c>
      <c r="E5" s="26">
        <v>3329.04</v>
      </c>
    </row>
    <row r="6" spans="1:5" ht="12.75">
      <c r="A6" s="29"/>
      <c r="B6" s="29" t="s">
        <v>48</v>
      </c>
      <c r="C6" s="29"/>
      <c r="D6" s="29"/>
      <c r="E6" s="29">
        <f>E4+E5+E3</f>
        <v>13501.660000000002</v>
      </c>
    </row>
    <row r="7" spans="1:5" ht="12.75">
      <c r="A7" s="15"/>
      <c r="B7" s="15"/>
      <c r="C7" s="15"/>
      <c r="D7" s="15"/>
      <c r="E7" s="15"/>
    </row>
    <row r="8" spans="1:5" ht="12.75">
      <c r="A8" s="23" t="s">
        <v>69</v>
      </c>
      <c r="B8" s="23"/>
      <c r="C8" s="23"/>
      <c r="D8" s="23"/>
      <c r="E8" s="23"/>
    </row>
    <row r="9" spans="1:5" ht="12.75">
      <c r="A9" s="24" t="s">
        <v>1</v>
      </c>
      <c r="B9" s="25" t="s">
        <v>43</v>
      </c>
      <c r="C9" s="25" t="s">
        <v>2</v>
      </c>
      <c r="D9" s="25" t="s">
        <v>44</v>
      </c>
      <c r="E9" s="25" t="s">
        <v>45</v>
      </c>
    </row>
    <row r="10" spans="1:5" ht="12.75">
      <c r="A10" s="34">
        <v>1</v>
      </c>
      <c r="B10" s="27" t="s">
        <v>64</v>
      </c>
      <c r="C10" s="26" t="s">
        <v>65</v>
      </c>
      <c r="D10" s="26"/>
      <c r="E10" s="26">
        <v>98.94</v>
      </c>
    </row>
    <row r="11" spans="1:5" ht="12.75">
      <c r="A11" s="34">
        <v>2</v>
      </c>
      <c r="B11" s="30"/>
      <c r="C11" s="28"/>
      <c r="D11" s="28"/>
      <c r="E11" s="28"/>
    </row>
    <row r="12" spans="1:5" ht="12.75">
      <c r="A12" s="34">
        <v>3</v>
      </c>
      <c r="B12" s="30"/>
      <c r="C12" s="28"/>
      <c r="D12" s="28"/>
      <c r="E12" s="28"/>
    </row>
    <row r="13" spans="1:5" ht="12.75">
      <c r="A13" s="34">
        <v>4</v>
      </c>
      <c r="B13" s="30"/>
      <c r="C13" s="28"/>
      <c r="D13" s="28"/>
      <c r="E13" s="28"/>
    </row>
    <row r="14" spans="1:5" ht="12.75">
      <c r="A14" s="29"/>
      <c r="B14" s="29" t="s">
        <v>48</v>
      </c>
      <c r="C14" s="29"/>
      <c r="D14" s="29"/>
      <c r="E14" s="29">
        <f>E10+E11+E12+E13</f>
        <v>98.94</v>
      </c>
    </row>
    <row r="15" spans="1:5" ht="12.75">
      <c r="A15" s="15"/>
      <c r="B15" s="15"/>
      <c r="C15" s="15"/>
      <c r="D15" s="15"/>
      <c r="E15" s="15"/>
    </row>
    <row r="16" spans="1:5" ht="12.75">
      <c r="A16" s="23" t="s">
        <v>70</v>
      </c>
      <c r="B16" s="23"/>
      <c r="C16" s="23"/>
      <c r="D16" s="23"/>
      <c r="E16" s="23"/>
    </row>
    <row r="17" spans="1:5" ht="12.75">
      <c r="A17" s="24" t="s">
        <v>1</v>
      </c>
      <c r="B17" s="25" t="s">
        <v>43</v>
      </c>
      <c r="C17" s="25" t="s">
        <v>2</v>
      </c>
      <c r="D17" s="25" t="s">
        <v>44</v>
      </c>
      <c r="E17" s="25" t="s">
        <v>45</v>
      </c>
    </row>
    <row r="18" spans="1:5" ht="30.75" customHeight="1">
      <c r="A18" s="26">
        <v>1</v>
      </c>
      <c r="B18" s="27" t="s">
        <v>64</v>
      </c>
      <c r="C18" s="26" t="s">
        <v>65</v>
      </c>
      <c r="D18" s="26"/>
      <c r="E18" s="26">
        <v>98.94</v>
      </c>
    </row>
    <row r="19" spans="1:5" ht="12.75">
      <c r="A19" s="26">
        <v>2</v>
      </c>
      <c r="B19" s="30" t="s">
        <v>71</v>
      </c>
      <c r="C19" s="28" t="s">
        <v>65</v>
      </c>
      <c r="D19" s="28"/>
      <c r="E19" s="28">
        <v>1489.31</v>
      </c>
    </row>
    <row r="20" spans="1:5" ht="12.75">
      <c r="A20" s="26">
        <v>3</v>
      </c>
      <c r="B20" s="26"/>
      <c r="C20" s="26"/>
      <c r="D20" s="26"/>
      <c r="E20" s="26"/>
    </row>
    <row r="21" spans="1:5" ht="12.75">
      <c r="A21" s="29"/>
      <c r="B21" s="29" t="s">
        <v>48</v>
      </c>
      <c r="C21" s="29"/>
      <c r="D21" s="29"/>
      <c r="E21" s="29">
        <f>E19+E18+E20</f>
        <v>1588.25</v>
      </c>
    </row>
    <row r="22" spans="1:5" ht="12.75">
      <c r="A22" s="15"/>
      <c r="B22" s="15"/>
      <c r="C22" s="15"/>
      <c r="D22" s="15"/>
      <c r="E22" s="15"/>
    </row>
    <row r="23" spans="1:5" ht="12.75">
      <c r="A23" s="23" t="s">
        <v>72</v>
      </c>
      <c r="B23" s="23"/>
      <c r="C23" s="23"/>
      <c r="D23" s="23"/>
      <c r="E23" s="23"/>
    </row>
    <row r="24" spans="1:5" ht="12.75">
      <c r="A24" s="24" t="s">
        <v>1</v>
      </c>
      <c r="B24" s="25" t="s">
        <v>43</v>
      </c>
      <c r="C24" s="25" t="s">
        <v>2</v>
      </c>
      <c r="D24" s="25" t="s">
        <v>44</v>
      </c>
      <c r="E24" s="25" t="s">
        <v>45</v>
      </c>
    </row>
    <row r="25" spans="1:5" ht="32.25" customHeight="1">
      <c r="A25" s="26">
        <v>1</v>
      </c>
      <c r="B25" s="27" t="s">
        <v>64</v>
      </c>
      <c r="C25" s="26" t="s">
        <v>65</v>
      </c>
      <c r="D25" s="26"/>
      <c r="E25" s="26">
        <v>98.94</v>
      </c>
    </row>
    <row r="26" spans="1:5" ht="12.75">
      <c r="A26" s="26">
        <v>2</v>
      </c>
      <c r="B26" s="30" t="s">
        <v>73</v>
      </c>
      <c r="C26" s="28" t="s">
        <v>65</v>
      </c>
      <c r="D26" s="28"/>
      <c r="E26" s="28">
        <v>1246</v>
      </c>
    </row>
    <row r="27" spans="1:5" ht="12.75">
      <c r="A27" s="26">
        <v>3</v>
      </c>
      <c r="B27" s="26"/>
      <c r="C27" s="26"/>
      <c r="D27" s="26"/>
      <c r="E27" s="26"/>
    </row>
    <row r="28" spans="1:5" ht="12.75">
      <c r="A28" s="29"/>
      <c r="B28" s="29" t="s">
        <v>48</v>
      </c>
      <c r="C28" s="29"/>
      <c r="D28" s="29"/>
      <c r="E28" s="29">
        <f>E26+E25+E27</f>
        <v>1344.94</v>
      </c>
    </row>
    <row r="29" spans="1:5" ht="12.75">
      <c r="A29" s="15"/>
      <c r="B29" s="15"/>
      <c r="C29" s="15"/>
      <c r="D29" s="15"/>
      <c r="E29" s="15"/>
    </row>
    <row r="30" spans="1:5" ht="12.75">
      <c r="A30" s="23" t="s">
        <v>74</v>
      </c>
      <c r="B30" s="23"/>
      <c r="C30" s="23"/>
      <c r="D30" s="23"/>
      <c r="E30" s="23"/>
    </row>
    <row r="31" spans="1:5" ht="12.75">
      <c r="A31" s="24" t="s">
        <v>1</v>
      </c>
      <c r="B31" s="25" t="s">
        <v>43</v>
      </c>
      <c r="C31" s="25" t="s">
        <v>2</v>
      </c>
      <c r="D31" s="25" t="s">
        <v>44</v>
      </c>
      <c r="E31" s="25" t="s">
        <v>45</v>
      </c>
    </row>
    <row r="32" spans="1:5" ht="12.75">
      <c r="A32" s="35">
        <v>1</v>
      </c>
      <c r="B32" s="27" t="s">
        <v>64</v>
      </c>
      <c r="C32" s="26" t="s">
        <v>65</v>
      </c>
      <c r="D32" s="26"/>
      <c r="E32" s="26">
        <v>98.94</v>
      </c>
    </row>
    <row r="33" spans="1:5" ht="12.75">
      <c r="A33" s="35">
        <v>2</v>
      </c>
      <c r="B33" s="35"/>
      <c r="C33" s="35"/>
      <c r="D33" s="35"/>
      <c r="E33" s="35"/>
    </row>
    <row r="34" spans="1:5" ht="12.75">
      <c r="A34" s="29"/>
      <c r="B34" s="29" t="s">
        <v>48</v>
      </c>
      <c r="C34" s="29"/>
      <c r="D34" s="29"/>
      <c r="E34" s="29">
        <f>E32+E33</f>
        <v>98.94</v>
      </c>
    </row>
    <row r="35" spans="1:5" s="37" customFormat="1" ht="12.75">
      <c r="A35" s="36"/>
      <c r="B35" s="36"/>
      <c r="C35" s="36"/>
      <c r="D35" s="36"/>
      <c r="E35" s="36"/>
    </row>
    <row r="36" spans="1:5" s="37" customFormat="1" ht="12.75">
      <c r="A36" s="23" t="s">
        <v>42</v>
      </c>
      <c r="B36" s="23"/>
      <c r="C36" s="23"/>
      <c r="D36" s="23"/>
      <c r="E36" s="23"/>
    </row>
    <row r="37" spans="1:5" s="37" customFormat="1" ht="12.75">
      <c r="A37" s="24" t="s">
        <v>1</v>
      </c>
      <c r="B37" s="25" t="s">
        <v>43</v>
      </c>
      <c r="C37" s="25" t="s">
        <v>2</v>
      </c>
      <c r="D37" s="25" t="s">
        <v>44</v>
      </c>
      <c r="E37" s="25" t="s">
        <v>45</v>
      </c>
    </row>
    <row r="38" spans="1:5" s="37" customFormat="1" ht="31.5" customHeight="1">
      <c r="A38" s="26">
        <v>1</v>
      </c>
      <c r="B38" s="27" t="s">
        <v>64</v>
      </c>
      <c r="C38" s="26" t="s">
        <v>65</v>
      </c>
      <c r="D38" s="26"/>
      <c r="E38" s="26">
        <v>98.94</v>
      </c>
    </row>
    <row r="39" spans="1:5" s="37" customFormat="1" ht="12.75">
      <c r="A39" s="26">
        <v>2</v>
      </c>
      <c r="B39" s="30" t="s">
        <v>75</v>
      </c>
      <c r="C39" s="28" t="s">
        <v>65</v>
      </c>
      <c r="D39" s="28"/>
      <c r="E39" s="28">
        <v>6400</v>
      </c>
    </row>
    <row r="40" spans="1:5" ht="13.5" customHeight="1">
      <c r="A40" s="26">
        <v>3</v>
      </c>
      <c r="B40" s="30"/>
      <c r="C40" s="28"/>
      <c r="D40" s="28"/>
      <c r="E40" s="28"/>
    </row>
    <row r="41" spans="1:5" ht="12.75">
      <c r="A41" s="29"/>
      <c r="B41" s="29" t="s">
        <v>48</v>
      </c>
      <c r="C41" s="29"/>
      <c r="D41" s="29"/>
      <c r="E41" s="29">
        <f>E38+E39+E40</f>
        <v>6498.94</v>
      </c>
    </row>
    <row r="42" spans="1:5" ht="12.75">
      <c r="A42" s="15"/>
      <c r="B42" s="15"/>
      <c r="C42" s="15"/>
      <c r="D42" s="15"/>
      <c r="E42" s="15"/>
    </row>
    <row r="43" spans="1:5" ht="12.75">
      <c r="A43" s="23" t="s">
        <v>49</v>
      </c>
      <c r="B43" s="23"/>
      <c r="C43" s="23"/>
      <c r="D43" s="23"/>
      <c r="E43" s="23"/>
    </row>
    <row r="44" spans="1:5" ht="12.75">
      <c r="A44" s="24" t="s">
        <v>1</v>
      </c>
      <c r="B44" s="25" t="s">
        <v>43</v>
      </c>
      <c r="C44" s="25" t="s">
        <v>2</v>
      </c>
      <c r="D44" s="25" t="s">
        <v>44</v>
      </c>
      <c r="E44" s="25" t="s">
        <v>45</v>
      </c>
    </row>
    <row r="45" spans="1:5" ht="33" customHeight="1">
      <c r="A45" s="38">
        <v>1</v>
      </c>
      <c r="B45" s="27" t="s">
        <v>64</v>
      </c>
      <c r="C45" s="26" t="s">
        <v>65</v>
      </c>
      <c r="D45" s="26"/>
      <c r="E45" s="26">
        <v>98.94</v>
      </c>
    </row>
    <row r="46" spans="1:5" ht="39.75" customHeight="1">
      <c r="A46" s="38">
        <v>2</v>
      </c>
      <c r="B46" s="39" t="s">
        <v>76</v>
      </c>
      <c r="C46" s="28" t="s">
        <v>65</v>
      </c>
      <c r="D46" s="40"/>
      <c r="E46" s="40">
        <v>-6400</v>
      </c>
    </row>
    <row r="47" spans="1:5" ht="40.5" customHeight="1">
      <c r="A47" s="38">
        <v>3</v>
      </c>
      <c r="B47" s="39" t="s">
        <v>77</v>
      </c>
      <c r="C47" s="28" t="s">
        <v>65</v>
      </c>
      <c r="D47" s="40"/>
      <c r="E47" s="40">
        <v>23319.66</v>
      </c>
    </row>
    <row r="48" spans="1:5" ht="12.75">
      <c r="A48" s="29"/>
      <c r="B48" s="29" t="s">
        <v>48</v>
      </c>
      <c r="C48" s="29"/>
      <c r="D48" s="29"/>
      <c r="E48" s="29">
        <f>E45+E46+E47</f>
        <v>17018.6</v>
      </c>
    </row>
    <row r="49" spans="1:5" ht="12.75">
      <c r="A49" s="15"/>
      <c r="B49" s="15"/>
      <c r="C49" s="15"/>
      <c r="D49" s="15"/>
      <c r="E49" s="15"/>
    </row>
    <row r="50" spans="1:5" ht="12.75">
      <c r="A50" s="23" t="s">
        <v>78</v>
      </c>
      <c r="B50" s="23"/>
      <c r="C50" s="23"/>
      <c r="D50" s="23"/>
      <c r="E50" s="23"/>
    </row>
    <row r="51" spans="1:5" ht="12.75">
      <c r="A51" s="24" t="s">
        <v>1</v>
      </c>
      <c r="B51" s="25" t="s">
        <v>43</v>
      </c>
      <c r="C51" s="25" t="s">
        <v>2</v>
      </c>
      <c r="D51" s="25" t="s">
        <v>44</v>
      </c>
      <c r="E51" s="25" t="s">
        <v>45</v>
      </c>
    </row>
    <row r="52" spans="1:5" ht="32.25" customHeight="1">
      <c r="A52" s="26">
        <v>1</v>
      </c>
      <c r="B52" s="27" t="s">
        <v>64</v>
      </c>
      <c r="C52" s="26" t="s">
        <v>65</v>
      </c>
      <c r="D52" s="26"/>
      <c r="E52" s="26">
        <v>98.94</v>
      </c>
    </row>
    <row r="53" spans="1:5" ht="12.75">
      <c r="A53" s="26">
        <v>2</v>
      </c>
      <c r="B53" s="30" t="s">
        <v>79</v>
      </c>
      <c r="C53" s="28" t="s">
        <v>65</v>
      </c>
      <c r="D53" s="28" t="s">
        <v>58</v>
      </c>
      <c r="E53" s="28">
        <v>968.43</v>
      </c>
    </row>
    <row r="54" spans="1:5" ht="12.75">
      <c r="A54" s="26">
        <v>3</v>
      </c>
      <c r="B54" s="26" t="s">
        <v>80</v>
      </c>
      <c r="C54" s="28" t="s">
        <v>65</v>
      </c>
      <c r="D54" s="26"/>
      <c r="E54" s="26">
        <v>1548.32</v>
      </c>
    </row>
    <row r="55" spans="1:5" ht="12.75">
      <c r="A55" s="26">
        <v>4</v>
      </c>
      <c r="B55" s="26" t="s">
        <v>81</v>
      </c>
      <c r="C55" s="28" t="s">
        <v>65</v>
      </c>
      <c r="D55" s="26" t="s">
        <v>82</v>
      </c>
      <c r="E55" s="26">
        <v>8495.16</v>
      </c>
    </row>
    <row r="56" spans="1:5" ht="12.75">
      <c r="A56" s="26">
        <v>5</v>
      </c>
      <c r="B56" s="27" t="s">
        <v>83</v>
      </c>
      <c r="C56" s="28" t="s">
        <v>65</v>
      </c>
      <c r="D56" s="26"/>
      <c r="E56" s="26">
        <v>8069.18</v>
      </c>
    </row>
    <row r="57" spans="1:5" ht="12.75">
      <c r="A57" s="26">
        <v>6</v>
      </c>
      <c r="B57" s="26" t="s">
        <v>84</v>
      </c>
      <c r="C57" s="28" t="s">
        <v>65</v>
      </c>
      <c r="D57" s="27" t="s">
        <v>85</v>
      </c>
      <c r="E57" s="26">
        <v>654.42</v>
      </c>
    </row>
    <row r="58" spans="1:5" ht="12.75">
      <c r="A58" s="26">
        <v>7</v>
      </c>
      <c r="B58" s="26" t="s">
        <v>86</v>
      </c>
      <c r="C58" s="28" t="s">
        <v>65</v>
      </c>
      <c r="D58" s="26" t="s">
        <v>58</v>
      </c>
      <c r="E58" s="26">
        <v>1544.89</v>
      </c>
    </row>
    <row r="59" spans="1:5" ht="12.75">
      <c r="A59" s="29"/>
      <c r="B59" s="29" t="s">
        <v>48</v>
      </c>
      <c r="C59" s="29"/>
      <c r="D59" s="29"/>
      <c r="E59" s="29">
        <f>E53+E54+E52+E55+E56+E57+E58</f>
        <v>21379.339999999997</v>
      </c>
    </row>
    <row r="60" spans="1:5" ht="12.75">
      <c r="A60" s="23" t="s">
        <v>87</v>
      </c>
      <c r="B60" s="23"/>
      <c r="C60" s="23"/>
      <c r="D60" s="23"/>
      <c r="E60" s="23"/>
    </row>
    <row r="61" spans="1:5" ht="12.75">
      <c r="A61" s="24" t="s">
        <v>1</v>
      </c>
      <c r="B61" s="25" t="s">
        <v>43</v>
      </c>
      <c r="C61" s="25" t="s">
        <v>2</v>
      </c>
      <c r="D61" s="25" t="s">
        <v>44</v>
      </c>
      <c r="E61" s="25" t="s">
        <v>45</v>
      </c>
    </row>
    <row r="62" spans="1:5" ht="27.75" customHeight="1">
      <c r="A62" s="26">
        <v>1</v>
      </c>
      <c r="B62" s="27" t="s">
        <v>64</v>
      </c>
      <c r="C62" s="26" t="s">
        <v>65</v>
      </c>
      <c r="D62" s="26"/>
      <c r="E62" s="26">
        <v>98.94</v>
      </c>
    </row>
    <row r="63" spans="1:5" ht="12.75">
      <c r="A63" s="26">
        <v>2</v>
      </c>
      <c r="B63" s="30" t="s">
        <v>88</v>
      </c>
      <c r="C63" s="28" t="s">
        <v>65</v>
      </c>
      <c r="D63" s="28"/>
      <c r="E63" s="28">
        <v>1366.33</v>
      </c>
    </row>
    <row r="64" spans="1:5" ht="12.75">
      <c r="A64" s="26">
        <v>3</v>
      </c>
      <c r="B64" s="27" t="s">
        <v>89</v>
      </c>
      <c r="C64" s="28" t="s">
        <v>65</v>
      </c>
      <c r="D64" s="26"/>
      <c r="E64" s="26">
        <v>6660.2</v>
      </c>
    </row>
    <row r="65" spans="1:5" ht="12.75">
      <c r="A65" s="29"/>
      <c r="B65" s="29" t="s">
        <v>48</v>
      </c>
      <c r="C65" s="29"/>
      <c r="D65" s="29"/>
      <c r="E65" s="29">
        <f>E63+E64+E62</f>
        <v>8125.469999999999</v>
      </c>
    </row>
    <row r="66" spans="1:5" ht="12.75">
      <c r="A66" s="23" t="s">
        <v>53</v>
      </c>
      <c r="B66" s="23"/>
      <c r="C66" s="23"/>
      <c r="D66" s="23"/>
      <c r="E66" s="23"/>
    </row>
    <row r="67" spans="1:5" ht="30.75" customHeight="1">
      <c r="A67" s="26">
        <v>1</v>
      </c>
      <c r="B67" s="27" t="s">
        <v>64</v>
      </c>
      <c r="C67" s="26" t="s">
        <v>65</v>
      </c>
      <c r="D67" s="26"/>
      <c r="E67" s="26">
        <v>98.94</v>
      </c>
    </row>
    <row r="68" spans="1:5" ht="12.75">
      <c r="A68" s="26">
        <v>2</v>
      </c>
      <c r="B68" s="26" t="s">
        <v>90</v>
      </c>
      <c r="C68" s="28" t="s">
        <v>65</v>
      </c>
      <c r="D68" s="26"/>
      <c r="E68" s="26">
        <v>1520.84</v>
      </c>
    </row>
    <row r="69" spans="1:5" ht="32.25" customHeight="1">
      <c r="A69" s="26">
        <v>3</v>
      </c>
      <c r="B69" s="30" t="s">
        <v>91</v>
      </c>
      <c r="C69" s="28" t="s">
        <v>65</v>
      </c>
      <c r="D69" s="26"/>
      <c r="E69" s="26">
        <v>2118.86</v>
      </c>
    </row>
    <row r="70" spans="1:5" ht="12.75">
      <c r="A70" s="26">
        <v>4</v>
      </c>
      <c r="B70" s="26"/>
      <c r="C70" s="26"/>
      <c r="D70" s="26"/>
      <c r="E70" s="26"/>
    </row>
    <row r="71" spans="1:5" ht="12.75">
      <c r="A71" s="29"/>
      <c r="B71" s="29" t="s">
        <v>48</v>
      </c>
      <c r="C71" s="29"/>
      <c r="D71" s="29"/>
      <c r="E71" s="29">
        <f>SUM(E67:E70)</f>
        <v>3738.64</v>
      </c>
    </row>
    <row r="73" spans="1:5" ht="12.75">
      <c r="A73" s="23" t="s">
        <v>56</v>
      </c>
      <c r="B73" s="23"/>
      <c r="C73" s="23"/>
      <c r="D73" s="23"/>
      <c r="E73" s="23"/>
    </row>
    <row r="74" spans="1:5" ht="12.75">
      <c r="A74" s="26">
        <v>1</v>
      </c>
      <c r="B74" s="27" t="s">
        <v>64</v>
      </c>
      <c r="C74" s="26" t="s">
        <v>65</v>
      </c>
      <c r="D74" s="26"/>
      <c r="E74" s="26">
        <v>98.94</v>
      </c>
    </row>
    <row r="75" spans="1:5" ht="12.75">
      <c r="A75" s="26">
        <v>2</v>
      </c>
      <c r="B75" s="27" t="s">
        <v>92</v>
      </c>
      <c r="C75" s="28" t="s">
        <v>65</v>
      </c>
      <c r="D75" s="26"/>
      <c r="E75" s="26">
        <v>2102.37</v>
      </c>
    </row>
    <row r="76" spans="1:5" ht="12.75">
      <c r="A76" s="26">
        <v>3</v>
      </c>
      <c r="B76" s="30"/>
      <c r="C76" s="28"/>
      <c r="D76" s="26"/>
      <c r="E76" s="26"/>
    </row>
    <row r="77" spans="1:5" ht="12.75">
      <c r="A77" s="26">
        <v>4</v>
      </c>
      <c r="B77" s="26"/>
      <c r="C77" s="26"/>
      <c r="D77" s="26"/>
      <c r="E77" s="26"/>
    </row>
    <row r="78" spans="1:5" ht="12.75">
      <c r="A78" s="29"/>
      <c r="B78" s="29" t="s">
        <v>48</v>
      </c>
      <c r="C78" s="29"/>
      <c r="D78" s="29"/>
      <c r="E78" s="29">
        <f>SUM(E74:E77)</f>
        <v>2201.31</v>
      </c>
    </row>
    <row r="80" spans="1:5" ht="12.75">
      <c r="A80" s="23" t="s">
        <v>59</v>
      </c>
      <c r="B80" s="23"/>
      <c r="C80" s="23"/>
      <c r="D80" s="23"/>
      <c r="E80" s="23"/>
    </row>
    <row r="81" spans="1:5" ht="31.5" customHeight="1">
      <c r="A81" s="26">
        <v>1</v>
      </c>
      <c r="B81" s="27" t="s">
        <v>64</v>
      </c>
      <c r="C81" s="26" t="s">
        <v>65</v>
      </c>
      <c r="D81" s="26"/>
      <c r="E81" s="26">
        <v>98.94</v>
      </c>
    </row>
    <row r="82" spans="1:5" ht="12.75">
      <c r="A82" s="26">
        <v>2</v>
      </c>
      <c r="B82" s="27" t="s">
        <v>86</v>
      </c>
      <c r="C82" s="28" t="s">
        <v>65</v>
      </c>
      <c r="D82" s="26" t="s">
        <v>58</v>
      </c>
      <c r="E82" s="26">
        <v>657.95</v>
      </c>
    </row>
    <row r="83" spans="1:5" ht="12.75">
      <c r="A83" s="26">
        <v>3</v>
      </c>
      <c r="B83" s="30"/>
      <c r="C83" s="28"/>
      <c r="D83" s="26"/>
      <c r="E83" s="26"/>
    </row>
    <row r="84" spans="1:5" ht="12.75">
      <c r="A84" s="26">
        <v>4</v>
      </c>
      <c r="B84" s="26"/>
      <c r="C84" s="26"/>
      <c r="D84" s="26"/>
      <c r="E84" s="26"/>
    </row>
    <row r="85" spans="1:5" ht="12.75">
      <c r="A85" s="29"/>
      <c r="B85" s="29" t="s">
        <v>48</v>
      </c>
      <c r="C85" s="29"/>
      <c r="D85" s="29"/>
      <c r="E85" s="29">
        <f>SUM(E81:E84)</f>
        <v>756.8900000000001</v>
      </c>
    </row>
    <row r="87" spans="1:5" ht="12.75">
      <c r="A87" s="31"/>
      <c r="B87" s="31" t="s">
        <v>62</v>
      </c>
      <c r="C87" s="31"/>
      <c r="D87" s="31"/>
      <c r="E87" s="31">
        <f>E6+E14+E21+E28+E34+E41+E48+E59+E65+E71+E78+E85</f>
        <v>76351.91999999998</v>
      </c>
    </row>
  </sheetData>
  <sheetProtection selectLockedCells="1" selectUnlockedCells="1"/>
  <mergeCells count="12">
    <mergeCell ref="A1:E1"/>
    <mergeCell ref="A8:E8"/>
    <mergeCell ref="A16:E16"/>
    <mergeCell ref="A23:E23"/>
    <mergeCell ref="A30:E30"/>
    <mergeCell ref="A36:E36"/>
    <mergeCell ref="A43:E43"/>
    <mergeCell ref="A50:E50"/>
    <mergeCell ref="A60:E60"/>
    <mergeCell ref="A66:E66"/>
    <mergeCell ref="A73:E73"/>
    <mergeCell ref="A80:E80"/>
  </mergeCells>
  <printOptions/>
  <pageMargins left="0.19652777777777777" right="0.19652777777777777" top="1.0527777777777778" bottom="1.0527777777777778" header="0.7875" footer="0.7875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2015-12-10T07:09:08Z</cp:lastPrinted>
  <dcterms:modified xsi:type="dcterms:W3CDTF">2016-03-09T11:48:10Z</dcterms:modified>
  <cp:category/>
  <cp:version/>
  <cp:contentType/>
  <cp:contentStatus/>
  <cp:revision>133</cp:revision>
</cp:coreProperties>
</file>