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7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<sst xmlns="http://schemas.openxmlformats.org/spreadsheetml/2006/main" count="185" uniqueCount="85">
  <si>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</si>
  <si>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</si>
  <si>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</si>
  <si>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</si>
  <si>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</si>
  <si>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</si>
  <si>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</si>
  <si>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</si>
  <si>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</si>
  <si>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</si>
  <si>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</si>
  <si>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</si>
  <si>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</si>
  <si>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</si>
  <si>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Свободы</t>
  </si>
  <si>
    <t>01.10.2012 г.</t>
  </si>
  <si>
    <t xml:space="preserve">Ремонт жилья </t>
  </si>
  <si>
    <t>Установка УУТЭ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</si>
  <si>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</si>
  <si>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</si>
  <si>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</si>
  <si>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</si>
  <si>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</si>
  <si>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</si>
  <si>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</si>
  <si>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</si>
  <si>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</si>
  <si>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</si>
  <si>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</si>
  <si>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</si>
  <si>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</si>
  <si>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</si>
  <si>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</si>
  <si>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</si>
  <si>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</si>
  <si>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</si>
  <si>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</si>
  <si>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</si>
  <si>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</si>
  <si>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</si>
  <si>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Лифт</t>
  </si>
  <si>
    <t>ИТОГО ПО ДОМУ</t>
  </si>
  <si>
    <t>Январь 2015 г.</t>
  </si>
  <si>
    <t>Вид работ</t>
  </si>
  <si>
    <t>Место проведения работ</t>
  </si>
  <si>
    <t>Сумма</t>
  </si>
  <si>
    <t xml:space="preserve">Установка УУ на ХВС </t>
  </si>
  <si>
    <t>Свободы 27</t>
  </si>
  <si>
    <t>подвал</t>
  </si>
  <si>
    <t>ИТОГО</t>
  </si>
  <si>
    <t>Май 2015 г.</t>
  </si>
  <si>
    <t>Ремонт отмостки асфальтобетонной</t>
  </si>
  <si>
    <t>Смена трубопровода ЦК ф 110 мм</t>
  </si>
  <si>
    <t>Ремонт ступеней  (вход в подъезд)</t>
  </si>
  <si>
    <t>Подъезды № 1,2,3</t>
  </si>
  <si>
    <t>Июнь 2015 г.</t>
  </si>
  <si>
    <t>Изготовление и установка козырьков над подъездами (метал. Конструкция)</t>
  </si>
  <si>
    <t>Подготовка к опрессовке внутренней системы ЦО: смена трубопровода ф 20,25 мм</t>
  </si>
  <si>
    <t>кв. 12, 12 Б, 15</t>
  </si>
  <si>
    <t>Август 2015 г.</t>
  </si>
  <si>
    <t>Установка поликарбоната на навесы козырьков</t>
  </si>
  <si>
    <t>Октябрь 2015 г.</t>
  </si>
  <si>
    <t>Ремонт шиферной кровли с переборкой</t>
  </si>
  <si>
    <t>Декабрь 2015 г.</t>
  </si>
  <si>
    <t>Освещение адресных табличек</t>
  </si>
  <si>
    <t>ВСЕГО</t>
  </si>
  <si>
    <t>Февраль 2015 г.</t>
  </si>
  <si>
    <t>Очистка подвального помещения от мусора</t>
  </si>
  <si>
    <t>Подъезд № 3</t>
  </si>
  <si>
    <t>Устранение непрогрева системы ЦО, проверка на прогрев отопительных приборов</t>
  </si>
  <si>
    <t>кв. 2,3,20</t>
  </si>
  <si>
    <t>Апрель 2015 г.</t>
  </si>
  <si>
    <t>Закрытие отопительного периода: слив воды из системы</t>
  </si>
  <si>
    <t>Дезинсекция подвального помещения</t>
  </si>
  <si>
    <t>Благоустройство дворовой территории</t>
  </si>
  <si>
    <t>Опрессовка внутренней системы ЦО</t>
  </si>
  <si>
    <t>Слив воды из системы ЦО</t>
  </si>
  <si>
    <t>Сентябрь 2015 г.</t>
  </si>
  <si>
    <t>Подготовка к запуску системы ЦО: промывка системы</t>
  </si>
  <si>
    <t>Ноябрь 2015 г.</t>
  </si>
  <si>
    <t>кв. 26</t>
  </si>
  <si>
    <t>Ликвидация воздушных пробок в стояках</t>
  </si>
  <si>
    <t>кв. 12,13,16,19,4</t>
  </si>
  <si>
    <t>Устранение непрогрева системы ЦО: ликвидация воздушных пробок в стояках</t>
  </si>
  <si>
    <t>кв. 13,18,20,2,4,6,7,9,5,3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</si>
</sst>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11" fillId="6" borderId="1" xfId="0" applyFont="1" applyFill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2" fillId="7" borderId="0" xfId="0" applyFont="1" applyFill="1" applyAlignment="1">
      <alignment/>
    </xf>
    <xf numFmtId="164" fontId="1" fillId="7" borderId="0" xfId="0" applyFont="1" applyFill="1" applyAlignment="1">
      <alignment horizontal="center"/>
    </xf>
    <xf numFmtId="164" fontId="11" fillId="0" borderId="0" xfId="0" applyFont="1" applyFill="1" applyAlignment="1">
      <alignment horizontal="center"/>
    </xf>
    <xf numFmtId="164" fontId="10" fillId="0" borderId="1" xfId="0" applyNumberFormat="1" applyFont="1" applyBorder="1" applyAlignment="1">
      <alignment horizontal="justify"/>
    </xf>
    <xf numFmtId="164" fontId="4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justify"/>
    </xf>
    <xf numFmtId="164" fontId="11" fillId="6" borderId="0" xfId="0" applyFont="1" applyFill="1" applyAlignment="1">
      <alignment horizontal="center"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CC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012">
          <cell r="E1012">
            <v>10949.98</v>
          </cell>
          <cell r="F1012">
            <v>1823.41</v>
          </cell>
          <cell r="G1012">
            <v>106746.07</v>
          </cell>
          <cell r="H1012">
            <v>107644.11999999998</v>
          </cell>
          <cell r="I1012">
            <v>105433.76999999999</v>
          </cell>
          <cell r="J1012">
            <v>4033.7599999999948</v>
          </cell>
          <cell r="K1012">
            <v>10051.930000000022</v>
          </cell>
        </row>
        <row r="1013">
          <cell r="E1013">
            <v>1086.97</v>
          </cell>
          <cell r="F1013">
            <v>11860.62</v>
          </cell>
          <cell r="G1013">
            <v>0</v>
          </cell>
          <cell r="H1013">
            <v>900.8199999999999</v>
          </cell>
          <cell r="I1013">
            <v>0</v>
          </cell>
          <cell r="J1013">
            <v>12761.44</v>
          </cell>
          <cell r="K1013">
            <v>186.1500000000001</v>
          </cell>
        </row>
        <row r="1014"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9">
          <cell r="E1019">
            <v>4631.6</v>
          </cell>
          <cell r="F1019">
            <v>-22351.42</v>
          </cell>
          <cell r="G1019">
            <v>43456.659999999996</v>
          </cell>
          <cell r="H1019">
            <v>43442.02999999999</v>
          </cell>
          <cell r="I1019">
            <v>71432.17</v>
          </cell>
          <cell r="J1019">
            <v>-50341.560000000005</v>
          </cell>
          <cell r="K1019">
            <v>4646.230000000003</v>
          </cell>
        </row>
        <row r="1020">
          <cell r="E1020">
            <v>3863.41</v>
          </cell>
          <cell r="F1020">
            <v>-3863.41</v>
          </cell>
          <cell r="G1020">
            <v>38030.75000000001</v>
          </cell>
          <cell r="H1020">
            <v>38018.119999999995</v>
          </cell>
          <cell r="I1020">
            <v>38030.75000000001</v>
          </cell>
          <cell r="J1020">
            <v>-3876.0400000000154</v>
          </cell>
          <cell r="K1020">
            <v>3876.040000000008</v>
          </cell>
        </row>
        <row r="1021">
          <cell r="E1021">
            <v>66.2</v>
          </cell>
          <cell r="F1021">
            <v>-8619.69</v>
          </cell>
          <cell r="G1021">
            <v>14198.190000000004</v>
          </cell>
          <cell r="H1021">
            <v>14193.42</v>
          </cell>
          <cell r="I1021">
            <v>0</v>
          </cell>
          <cell r="J1021">
            <v>5573.73</v>
          </cell>
          <cell r="K1021">
            <v>70.9700000000048</v>
          </cell>
        </row>
        <row r="1022">
          <cell r="E1022">
            <v>0</v>
          </cell>
          <cell r="F1022">
            <v>0</v>
          </cell>
          <cell r="G1022">
            <v>2028.4300000000003</v>
          </cell>
          <cell r="H1022">
            <v>2027.32</v>
          </cell>
          <cell r="I1022">
            <v>0</v>
          </cell>
          <cell r="J1022">
            <v>2027.32</v>
          </cell>
          <cell r="K1022">
            <v>1.1100000000003547</v>
          </cell>
        </row>
        <row r="1023">
          <cell r="E1023">
            <v>265.03</v>
          </cell>
          <cell r="F1023">
            <v>-8097.08</v>
          </cell>
          <cell r="G1023">
            <v>2586.1000000000004</v>
          </cell>
          <cell r="H1023">
            <v>2585.2099999999996</v>
          </cell>
          <cell r="I1023">
            <v>2854.08</v>
          </cell>
          <cell r="J1023">
            <v>-8365.95</v>
          </cell>
          <cell r="K1023">
            <v>265.9200000000005</v>
          </cell>
        </row>
        <row r="1024">
          <cell r="E1024">
            <v>7.74</v>
          </cell>
          <cell r="F1024">
            <v>163.14</v>
          </cell>
          <cell r="G1024">
            <v>76.03999999999999</v>
          </cell>
          <cell r="H1024">
            <v>76.02</v>
          </cell>
          <cell r="I1024">
            <v>0</v>
          </cell>
          <cell r="J1024">
            <v>239.15999999999997</v>
          </cell>
          <cell r="K1024">
            <v>7.759999999999991</v>
          </cell>
        </row>
        <row r="1025">
          <cell r="E1025">
            <v>1896.06</v>
          </cell>
          <cell r="F1025">
            <v>-1896.06</v>
          </cell>
          <cell r="G1025">
            <v>18508.38</v>
          </cell>
          <cell r="H1025">
            <v>18502.149999999998</v>
          </cell>
          <cell r="I1025">
            <v>18508.38</v>
          </cell>
          <cell r="J1025">
            <v>-1902.2900000000045</v>
          </cell>
          <cell r="K1025">
            <v>1902.2900000000045</v>
          </cell>
        </row>
        <row r="1026">
          <cell r="E1026">
            <v>841.9</v>
          </cell>
          <cell r="F1026">
            <v>-12351.74</v>
          </cell>
          <cell r="G1026">
            <v>8873.87</v>
          </cell>
          <cell r="H1026">
            <v>8870.89</v>
          </cell>
          <cell r="I1026">
            <v>15706.01168</v>
          </cell>
          <cell r="J1026">
            <v>-19186.86168</v>
          </cell>
          <cell r="K1026">
            <v>844.880000000001</v>
          </cell>
        </row>
        <row r="1027">
          <cell r="E1027">
            <v>236.41</v>
          </cell>
          <cell r="F1027">
            <v>-76617.34</v>
          </cell>
          <cell r="G1027">
            <v>2307.2200000000003</v>
          </cell>
          <cell r="H1027">
            <v>2306.44</v>
          </cell>
          <cell r="I1027">
            <v>0</v>
          </cell>
          <cell r="J1027">
            <v>-74310.9</v>
          </cell>
          <cell r="K1027">
            <v>237.19000000000005</v>
          </cell>
        </row>
        <row r="1029">
          <cell r="E1029">
            <v>4802.68</v>
          </cell>
          <cell r="F1029">
            <v>-4778.94</v>
          </cell>
          <cell r="G1029">
            <v>50710.62000000001</v>
          </cell>
          <cell r="H1029">
            <v>50944.689999999995</v>
          </cell>
          <cell r="I1029">
            <v>50710.62000000001</v>
          </cell>
          <cell r="J1029">
            <v>-4544.870000000017</v>
          </cell>
          <cell r="K1029">
            <v>4568.610000000015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E1032">
            <v>780.29</v>
          </cell>
          <cell r="F1032">
            <v>0</v>
          </cell>
          <cell r="G1032">
            <v>7606.6500000000015</v>
          </cell>
          <cell r="H1032">
            <v>7670.65</v>
          </cell>
          <cell r="I1032">
            <v>7670.65</v>
          </cell>
          <cell r="J1032">
            <v>0</v>
          </cell>
          <cell r="K1032">
            <v>716.2900000000027</v>
          </cell>
        </row>
        <row r="1033">
          <cell r="E1033">
            <v>4856.31</v>
          </cell>
          <cell r="F1033">
            <v>-4856.31</v>
          </cell>
          <cell r="G1033">
            <v>48173.95999999999</v>
          </cell>
          <cell r="H1033">
            <v>48470.55</v>
          </cell>
          <cell r="I1033">
            <v>48173.95999999999</v>
          </cell>
          <cell r="J1033">
            <v>-4559.719999999987</v>
          </cell>
          <cell r="K1033">
            <v>4559.719999999987</v>
          </cell>
        </row>
        <row r="1034">
          <cell r="E1034">
            <v>6315.22</v>
          </cell>
          <cell r="F1034">
            <v>-6315.22</v>
          </cell>
          <cell r="G1034">
            <v>63388.32999999999</v>
          </cell>
          <cell r="H1034">
            <v>63831.350000000006</v>
          </cell>
          <cell r="I1034">
            <v>63388.32999999999</v>
          </cell>
          <cell r="J1034">
            <v>-5872.1999999999825</v>
          </cell>
          <cell r="K1034">
            <v>5872.1999999999825</v>
          </cell>
        </row>
        <row r="1035">
          <cell r="E1035">
            <v>5072.02</v>
          </cell>
          <cell r="F1035">
            <v>-5072.02</v>
          </cell>
          <cell r="G1035">
            <v>52230.36999999999</v>
          </cell>
          <cell r="H1035">
            <v>52457.73999999999</v>
          </cell>
          <cell r="I1035">
            <v>52230.36999999999</v>
          </cell>
          <cell r="J1035">
            <v>-4844.6500000000015</v>
          </cell>
          <cell r="K1035">
            <v>4844.649999999994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1">
      <selection activeCell="I13" sqref="I13"/>
    </sheetView>
  </sheetViews>
  <sheetFormatPr defaultColWidth="12.57421875" defaultRowHeight="12.75"/>
  <cols>
    <col min="1" max="1" width="7.57421875" style="0" customWidth="1"/>
    <col min="2" max="2" width="25.28125" style="0" customWidth="1"/>
    <col min="3" max="3" width="11.57421875" style="0" customWidth="1"/>
    <col min="4" max="4" width="36.7109375" style="0" customWidth="1"/>
    <col min="5" max="5" width="16.7109375" style="0" customWidth="1"/>
    <col min="6" max="6" width="18.57421875" style="0" customWidth="1"/>
    <col min="7" max="7" width="21.7109375" style="0" customWidth="1"/>
    <col min="8" max="8" width="18.140625" style="0" customWidth="1"/>
    <col min="9" max="9" width="20.7109375" style="0" customWidth="1"/>
    <col min="10" max="10" width="17.28125" style="0" customWidth="1"/>
    <col min="11" max="11" width="19.57421875" style="0" customWidth="1"/>
    <col min="12" max="12" width="17.57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30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32</v>
      </c>
      <c r="B5" s="10" t="s">
        <v>14</v>
      </c>
      <c r="C5" s="10">
        <v>27</v>
      </c>
      <c r="D5" s="9"/>
      <c r="E5" s="9"/>
      <c r="F5" s="9"/>
      <c r="G5" s="9"/>
      <c r="H5" s="9"/>
      <c r="I5" s="9"/>
      <c r="J5" s="9"/>
      <c r="K5" s="9"/>
      <c r="L5" s="11" t="s">
        <v>15</v>
      </c>
    </row>
    <row r="6" spans="1:12" ht="12.75">
      <c r="A6" s="12">
        <v>3</v>
      </c>
      <c r="B6" s="13"/>
      <c r="C6" s="13"/>
      <c r="D6" s="13" t="s">
        <v>16</v>
      </c>
      <c r="E6" s="14">
        <f>'[1]Лицевые счета домов свод'!E1012</f>
        <v>10949.98</v>
      </c>
      <c r="F6" s="14">
        <f>'[1]Лицевые счета домов свод'!F1012</f>
        <v>1823.41</v>
      </c>
      <c r="G6" s="14">
        <f>'[1]Лицевые счета домов свод'!G1012</f>
        <v>106746.07</v>
      </c>
      <c r="H6" s="14">
        <f>'[1]Лицевые счета домов свод'!H1012</f>
        <v>107644.11999999998</v>
      </c>
      <c r="I6" s="14">
        <f>'[1]Лицевые счета домов свод'!I1012</f>
        <v>105433.76999999999</v>
      </c>
      <c r="J6" s="14">
        <f>'[1]Лицевые счета домов свод'!J1012</f>
        <v>4033.7599999999948</v>
      </c>
      <c r="K6" s="14">
        <f>'[1]Лицевые счета домов свод'!K1012</f>
        <v>10051.930000000022</v>
      </c>
      <c r="L6" s="15"/>
    </row>
    <row r="7" spans="1:12" ht="12.75">
      <c r="A7" s="13"/>
      <c r="B7" s="13"/>
      <c r="C7" s="13"/>
      <c r="D7" s="13" t="s">
        <v>17</v>
      </c>
      <c r="E7" s="14">
        <f>'[1]Лицевые счета домов свод'!E1013</f>
        <v>1086.97</v>
      </c>
      <c r="F7" s="14">
        <f>'[1]Лицевые счета домов свод'!F1013</f>
        <v>11860.62</v>
      </c>
      <c r="G7" s="14">
        <f>'[1]Лицевые счета домов свод'!G1013</f>
        <v>0</v>
      </c>
      <c r="H7" s="14">
        <f>'[1]Лицевые счета домов свод'!H1013</f>
        <v>900.8199999999999</v>
      </c>
      <c r="I7" s="14">
        <f>'[1]Лицевые счета домов свод'!I1013</f>
        <v>0</v>
      </c>
      <c r="J7" s="14">
        <f>'[1]Лицевые счета домов свод'!J1013</f>
        <v>12761.44</v>
      </c>
      <c r="K7" s="14">
        <f>'[1]Лицевые счета домов свод'!K1013</f>
        <v>186.1500000000001</v>
      </c>
      <c r="L7" s="15"/>
    </row>
    <row r="8" spans="1:12" ht="12.75">
      <c r="A8" s="13"/>
      <c r="B8" s="13"/>
      <c r="C8" s="13"/>
      <c r="D8" s="13" t="s">
        <v>18</v>
      </c>
      <c r="E8" s="14">
        <f>'[1]Лицевые счета домов свод'!E1014</f>
        <v>0</v>
      </c>
      <c r="F8" s="14">
        <f>'[1]Лицевые счета домов свод'!F1014</f>
        <v>0</v>
      </c>
      <c r="G8" s="14">
        <f>'[1]Лицевые счета домов свод'!G1014</f>
        <v>0</v>
      </c>
      <c r="H8" s="14">
        <f>'[1]Лицевые счета домов свод'!H1014</f>
        <v>0</v>
      </c>
      <c r="I8" s="14">
        <f>'[1]Лицевые счета домов свод'!I1014</f>
        <v>0</v>
      </c>
      <c r="J8" s="14">
        <f>'[1]Лицевые счета домов свод'!J1014</f>
        <v>0</v>
      </c>
      <c r="K8" s="14">
        <f>'[1]Лицевые счета домов свод'!K1014</f>
        <v>0</v>
      </c>
      <c r="L8" s="15"/>
    </row>
    <row r="9" spans="1:12" ht="12.75">
      <c r="A9" s="13"/>
      <c r="B9" s="13"/>
      <c r="C9" s="13"/>
      <c r="D9" s="13" t="s">
        <v>19</v>
      </c>
      <c r="E9" s="14">
        <f>'[1]Лицевые счета домов свод'!E1015</f>
        <v>0</v>
      </c>
      <c r="F9" s="14">
        <f>'[1]Лицевые счета домов свод'!F1015</f>
        <v>0</v>
      </c>
      <c r="G9" s="14">
        <f>'[1]Лицевые счета домов свод'!G1015</f>
        <v>0</v>
      </c>
      <c r="H9" s="14">
        <f>'[1]Лицевые счета домов свод'!H1015</f>
        <v>0</v>
      </c>
      <c r="I9" s="14">
        <f>'[1]Лицевые счета домов свод'!I1015</f>
        <v>0</v>
      </c>
      <c r="J9" s="14">
        <f>'[1]Лицевые счета домов свод'!J1015</f>
        <v>0</v>
      </c>
      <c r="K9" s="14">
        <f>'[1]Лицевые счета домов свод'!K1015</f>
        <v>0</v>
      </c>
      <c r="L9" s="15"/>
    </row>
    <row r="10" spans="1:12" ht="12.75">
      <c r="A10" s="13"/>
      <c r="B10" s="13"/>
      <c r="C10" s="13"/>
      <c r="D10" s="13" t="s">
        <v>20</v>
      </c>
      <c r="E10" s="14">
        <f>'[1]Лицевые счета домов свод'!E1016</f>
        <v>0</v>
      </c>
      <c r="F10" s="14">
        <f>'[1]Лицевые счета домов свод'!F1016</f>
        <v>0</v>
      </c>
      <c r="G10" s="14">
        <f>'[1]Лицевые счета домов свод'!G1016</f>
        <v>0</v>
      </c>
      <c r="H10" s="14">
        <f>'[1]Лицевые счета домов свод'!H1016</f>
        <v>0</v>
      </c>
      <c r="I10" s="14">
        <f>'[1]Лицевые счета домов свод'!I1016</f>
        <v>0</v>
      </c>
      <c r="J10" s="14">
        <f>'[1]Лицевые счета домов свод'!J1016</f>
        <v>0</v>
      </c>
      <c r="K10" s="14">
        <f>'[1]Лицевые счета домов свод'!K1016</f>
        <v>0</v>
      </c>
      <c r="L10" s="15"/>
    </row>
    <row r="11" spans="1:12" ht="12.75">
      <c r="A11" s="13"/>
      <c r="B11" s="13"/>
      <c r="C11" s="13"/>
      <c r="D11" s="13" t="s">
        <v>21</v>
      </c>
      <c r="E11" s="14">
        <f>'[1]Лицевые счета домов свод'!E1017</f>
        <v>0</v>
      </c>
      <c r="F11" s="14">
        <f>'[1]Лицевые счета домов свод'!F1017</f>
        <v>0</v>
      </c>
      <c r="G11" s="14">
        <f>'[1]Лицевые счета домов свод'!G1017</f>
        <v>0</v>
      </c>
      <c r="H11" s="14">
        <f>'[1]Лицевые счета домов свод'!H1017</f>
        <v>0</v>
      </c>
      <c r="I11" s="14">
        <f>'[1]Лицевые счета домов свод'!I1017</f>
        <v>0</v>
      </c>
      <c r="J11" s="14">
        <f>'[1]Лицевые счета домов свод'!J1017</f>
        <v>0</v>
      </c>
      <c r="K11" s="14">
        <f>'[1]Лицевые счета домов свод'!K1017</f>
        <v>0</v>
      </c>
      <c r="L11" s="15"/>
    </row>
    <row r="12" spans="1:12" ht="12.75">
      <c r="A12" s="13"/>
      <c r="B12" s="13"/>
      <c r="C12" s="13"/>
      <c r="D12" s="5" t="s">
        <v>22</v>
      </c>
      <c r="E12" s="5">
        <f>SUM(E5:E11)</f>
        <v>12036.949999999999</v>
      </c>
      <c r="F12" s="5">
        <f>SUM(F5:F11)</f>
        <v>13684.03</v>
      </c>
      <c r="G12" s="5">
        <f>SUM(G5:G11)</f>
        <v>106746.07</v>
      </c>
      <c r="H12" s="5">
        <f>SUM(H5:H11)</f>
        <v>108544.93999999999</v>
      </c>
      <c r="I12" s="5">
        <f>SUM(I5:I11)</f>
        <v>105433.76999999999</v>
      </c>
      <c r="J12" s="5">
        <f>SUM(J5:J11)</f>
        <v>16795.199999999997</v>
      </c>
      <c r="K12" s="5">
        <f>SUM(K5:K11)</f>
        <v>10238.080000000022</v>
      </c>
      <c r="L12" s="16"/>
    </row>
    <row r="13" spans="1:12" ht="18.75" customHeight="1">
      <c r="A13" s="13"/>
      <c r="B13" s="13"/>
      <c r="C13" s="13"/>
      <c r="D13" s="17" t="s">
        <v>23</v>
      </c>
      <c r="E13" s="14">
        <f>'[1]Лицевые счета домов свод'!E1019</f>
        <v>4631.6</v>
      </c>
      <c r="F13" s="14">
        <f>'[1]Лицевые счета домов свод'!F1019</f>
        <v>-22351.42</v>
      </c>
      <c r="G13" s="14">
        <f>'[1]Лицевые счета домов свод'!G1019</f>
        <v>43456.659999999996</v>
      </c>
      <c r="H13" s="14">
        <f>'[1]Лицевые счета домов свод'!H1019</f>
        <v>43442.02999999999</v>
      </c>
      <c r="I13" s="14">
        <f>'[1]Лицевые счета домов свод'!I1019</f>
        <v>71432.17</v>
      </c>
      <c r="J13" s="14">
        <f>'[1]Лицевые счета домов свод'!J1019</f>
        <v>-50341.560000000005</v>
      </c>
      <c r="K13" s="14">
        <f>'[1]Лицевые счета домов свод'!K1019</f>
        <v>4646.230000000003</v>
      </c>
      <c r="L13" s="15"/>
    </row>
    <row r="14" spans="1:12" ht="33.75" customHeight="1">
      <c r="A14" s="13"/>
      <c r="B14" s="13"/>
      <c r="C14" s="13"/>
      <c r="D14" s="17" t="s">
        <v>24</v>
      </c>
      <c r="E14" s="14">
        <f>'[1]Лицевые счета домов свод'!E1020</f>
        <v>3863.41</v>
      </c>
      <c r="F14" s="14">
        <f>'[1]Лицевые счета домов свод'!F1020</f>
        <v>-3863.41</v>
      </c>
      <c r="G14" s="14">
        <f>'[1]Лицевые счета домов свод'!G1020</f>
        <v>38030.75000000001</v>
      </c>
      <c r="H14" s="14">
        <f>'[1]Лицевые счета домов свод'!H1020</f>
        <v>38018.119999999995</v>
      </c>
      <c r="I14" s="14">
        <f>'[1]Лицевые счета домов свод'!I1020</f>
        <v>38030.75000000001</v>
      </c>
      <c r="J14" s="14">
        <f>'[1]Лицевые счета домов свод'!J1020</f>
        <v>-3876.0400000000154</v>
      </c>
      <c r="K14" s="14">
        <f>'[1]Лицевые счета домов свод'!K1020</f>
        <v>3876.040000000008</v>
      </c>
      <c r="L14" s="15"/>
    </row>
    <row r="15" spans="1:12" ht="33" customHeight="1">
      <c r="A15" s="13"/>
      <c r="B15" s="13"/>
      <c r="C15" s="13"/>
      <c r="D15" s="17" t="s">
        <v>25</v>
      </c>
      <c r="E15" s="14">
        <f>'[1]Лицевые счета домов свод'!E1021</f>
        <v>66.2</v>
      </c>
      <c r="F15" s="14">
        <f>'[1]Лицевые счета домов свод'!F1021</f>
        <v>-8619.69</v>
      </c>
      <c r="G15" s="14">
        <f>'[1]Лицевые счета домов свод'!G1021</f>
        <v>14198.190000000004</v>
      </c>
      <c r="H15" s="14">
        <f>'[1]Лицевые счета домов свод'!H1021</f>
        <v>14193.42</v>
      </c>
      <c r="I15" s="14">
        <f>'[1]Лицевые счета домов свод'!I1021</f>
        <v>0</v>
      </c>
      <c r="J15" s="14">
        <f>'[1]Лицевые счета домов свод'!J1021</f>
        <v>5573.73</v>
      </c>
      <c r="K15" s="14">
        <f>'[1]Лицевые счета домов свод'!K1021</f>
        <v>70.9700000000048</v>
      </c>
      <c r="L15" s="15"/>
    </row>
    <row r="16" spans="1:12" ht="33" customHeight="1">
      <c r="A16" s="13"/>
      <c r="B16" s="13"/>
      <c r="C16" s="13"/>
      <c r="D16" s="17" t="s">
        <v>26</v>
      </c>
      <c r="E16" s="14">
        <f>'[1]Лицевые счета домов свод'!E1022</f>
        <v>0</v>
      </c>
      <c r="F16" s="14">
        <f>'[1]Лицевые счета домов свод'!F1022</f>
        <v>0</v>
      </c>
      <c r="G16" s="14">
        <f>'[1]Лицевые счета домов свод'!G1022</f>
        <v>2028.4300000000003</v>
      </c>
      <c r="H16" s="14">
        <f>'[1]Лицевые счета домов свод'!H1022</f>
        <v>2027.32</v>
      </c>
      <c r="I16" s="14">
        <f>'[1]Лицевые счета домов свод'!I1022</f>
        <v>0</v>
      </c>
      <c r="J16" s="14">
        <f>'[1]Лицевые счета домов свод'!J1022</f>
        <v>2027.32</v>
      </c>
      <c r="K16" s="14">
        <f>'[1]Лицевые счета домов свод'!K1022</f>
        <v>1.1100000000003547</v>
      </c>
      <c r="L16" s="15"/>
    </row>
    <row r="17" spans="1:12" ht="12.75">
      <c r="A17" s="13"/>
      <c r="B17" s="13"/>
      <c r="C17" s="13"/>
      <c r="D17" s="13" t="s">
        <v>27</v>
      </c>
      <c r="E17" s="14">
        <f>'[1]Лицевые счета домов свод'!E1023</f>
        <v>265.03</v>
      </c>
      <c r="F17" s="14">
        <f>'[1]Лицевые счета домов свод'!F1023</f>
        <v>-8097.08</v>
      </c>
      <c r="G17" s="14">
        <f>'[1]Лицевые счета домов свод'!G1023</f>
        <v>2586.1000000000004</v>
      </c>
      <c r="H17" s="14">
        <f>'[1]Лицевые счета домов свод'!H1023</f>
        <v>2585.2099999999996</v>
      </c>
      <c r="I17" s="14">
        <f>'[1]Лицевые счета домов свод'!I1023</f>
        <v>2854.08</v>
      </c>
      <c r="J17" s="14">
        <f>'[1]Лицевые счета домов свод'!J1023</f>
        <v>-8365.95</v>
      </c>
      <c r="K17" s="14">
        <f>'[1]Лицевые счета домов свод'!K1023</f>
        <v>265.9200000000005</v>
      </c>
      <c r="L17" s="15"/>
    </row>
    <row r="18" spans="1:12" ht="25.5" customHeight="1">
      <c r="A18" s="13"/>
      <c r="B18" s="13"/>
      <c r="C18" s="13"/>
      <c r="D18" s="17" t="s">
        <v>28</v>
      </c>
      <c r="E18" s="14">
        <f>'[1]Лицевые счета домов свод'!E1024</f>
        <v>7.74</v>
      </c>
      <c r="F18" s="14">
        <f>'[1]Лицевые счета домов свод'!F1024</f>
        <v>163.14</v>
      </c>
      <c r="G18" s="14">
        <f>'[1]Лицевые счета домов свод'!G1024</f>
        <v>76.03999999999999</v>
      </c>
      <c r="H18" s="14">
        <f>'[1]Лицевые счета домов свод'!H1024</f>
        <v>76.02</v>
      </c>
      <c r="I18" s="14">
        <f>'[1]Лицевые счета домов свод'!I1024</f>
        <v>0</v>
      </c>
      <c r="J18" s="14">
        <f>'[1]Лицевые счета домов свод'!J1024</f>
        <v>239.15999999999997</v>
      </c>
      <c r="K18" s="14">
        <f>'[1]Лицевые счета домов свод'!K1024</f>
        <v>7.759999999999991</v>
      </c>
      <c r="L18" s="15"/>
    </row>
    <row r="19" spans="1:12" ht="39.75" customHeight="1">
      <c r="A19" s="13"/>
      <c r="B19" s="13"/>
      <c r="C19" s="13"/>
      <c r="D19" s="17" t="s">
        <v>29</v>
      </c>
      <c r="E19" s="14">
        <f>'[1]Лицевые счета домов свод'!E1025</f>
        <v>1896.06</v>
      </c>
      <c r="F19" s="14">
        <f>'[1]Лицевые счета домов свод'!F1025</f>
        <v>-1896.06</v>
      </c>
      <c r="G19" s="14">
        <f>'[1]Лицевые счета домов свод'!G1025</f>
        <v>18508.38</v>
      </c>
      <c r="H19" s="14">
        <f>'[1]Лицевые счета домов свод'!H1025</f>
        <v>18502.149999999998</v>
      </c>
      <c r="I19" s="14">
        <f>'[1]Лицевые счета домов свод'!I1025</f>
        <v>18508.38</v>
      </c>
      <c r="J19" s="14">
        <f>'[1]Лицевые счета домов свод'!J1025</f>
        <v>-1902.2900000000045</v>
      </c>
      <c r="K19" s="14">
        <f>'[1]Лицевые счета домов свод'!K1025</f>
        <v>1902.2900000000045</v>
      </c>
      <c r="L19" s="15"/>
    </row>
    <row r="20" spans="1:12" ht="23.25" customHeight="1">
      <c r="A20" s="13"/>
      <c r="B20" s="13"/>
      <c r="C20" s="13"/>
      <c r="D20" s="17" t="s">
        <v>30</v>
      </c>
      <c r="E20" s="14">
        <f>'[1]Лицевые счета домов свод'!E1026</f>
        <v>841.9</v>
      </c>
      <c r="F20" s="14">
        <f>'[1]Лицевые счета домов свод'!F1026</f>
        <v>-12351.74</v>
      </c>
      <c r="G20" s="14">
        <f>'[1]Лицевые счета домов свод'!G1026</f>
        <v>8873.87</v>
      </c>
      <c r="H20" s="14">
        <f>'[1]Лицевые счета домов свод'!H1026</f>
        <v>8870.89</v>
      </c>
      <c r="I20" s="14">
        <f>'[1]Лицевые счета домов свод'!I1026</f>
        <v>15706.01168</v>
      </c>
      <c r="J20" s="14">
        <f>'[1]Лицевые счета домов свод'!J1026</f>
        <v>-19186.86168</v>
      </c>
      <c r="K20" s="14">
        <f>'[1]Лицевые счета домов свод'!K1026</f>
        <v>844.880000000001</v>
      </c>
      <c r="L20" s="15"/>
    </row>
    <row r="21" spans="1:12" ht="30.75" customHeight="1">
      <c r="A21" s="13"/>
      <c r="B21" s="13"/>
      <c r="C21" s="13"/>
      <c r="D21" s="17" t="s">
        <v>31</v>
      </c>
      <c r="E21" s="14">
        <f>'[1]Лицевые счета домов свод'!E1027</f>
        <v>236.41</v>
      </c>
      <c r="F21" s="14">
        <f>'[1]Лицевые счета домов свод'!F1027</f>
        <v>-76617.34</v>
      </c>
      <c r="G21" s="14">
        <f>'[1]Лицевые счета домов свод'!G1027</f>
        <v>2307.2200000000003</v>
      </c>
      <c r="H21" s="14">
        <f>'[1]Лицевые счета домов свод'!H1027</f>
        <v>2306.44</v>
      </c>
      <c r="I21" s="14">
        <f>'[1]Лицевые счета домов свод'!I1027</f>
        <v>0</v>
      </c>
      <c r="J21" s="14">
        <f>'[1]Лицевые счета домов свод'!J1027</f>
        <v>-74310.9</v>
      </c>
      <c r="K21" s="14">
        <f>'[1]Лицевые счета домов свод'!K1027</f>
        <v>237.19000000000005</v>
      </c>
      <c r="L21" s="15"/>
    </row>
    <row r="22" spans="1:12" ht="12.75">
      <c r="A22" s="13"/>
      <c r="B22" s="13"/>
      <c r="C22" s="13"/>
      <c r="D22" s="5" t="s">
        <v>32</v>
      </c>
      <c r="E22" s="5">
        <f>SUM(E13:E21)</f>
        <v>11808.349999999999</v>
      </c>
      <c r="F22" s="5">
        <f>SUM(F13:F21)</f>
        <v>-133633.59999999998</v>
      </c>
      <c r="G22" s="5">
        <f>SUM(G13:G21)</f>
        <v>130065.64000000001</v>
      </c>
      <c r="H22" s="5">
        <f>SUM(H13:H21)</f>
        <v>130021.59999999998</v>
      </c>
      <c r="I22" s="18">
        <f>SUM(I13:I21)</f>
        <v>146531.39168</v>
      </c>
      <c r="J22" s="18">
        <f>SUM(J13:J21)</f>
        <v>-150143.39168000003</v>
      </c>
      <c r="K22" s="5">
        <f>SUM(K13:K21)</f>
        <v>11852.390000000023</v>
      </c>
      <c r="L22" s="16"/>
    </row>
    <row r="23" spans="1:12" ht="12.75">
      <c r="A23" s="13"/>
      <c r="B23" s="13"/>
      <c r="C23" s="13"/>
      <c r="D23" s="13" t="s">
        <v>33</v>
      </c>
      <c r="E23" s="14">
        <f>'[1]Лицевые счета домов свод'!E1029</f>
        <v>4802.68</v>
      </c>
      <c r="F23" s="14">
        <f>'[1]Лицевые счета домов свод'!F1029</f>
        <v>-4778.94</v>
      </c>
      <c r="G23" s="14">
        <f>'[1]Лицевые счета домов свод'!G1029</f>
        <v>50710.62000000001</v>
      </c>
      <c r="H23" s="14">
        <f>'[1]Лицевые счета домов свод'!H1029</f>
        <v>50944.689999999995</v>
      </c>
      <c r="I23" s="14">
        <f>'[1]Лицевые счета домов свод'!I1029</f>
        <v>50710.62000000001</v>
      </c>
      <c r="J23" s="14">
        <f>'[1]Лицевые счета домов свод'!J1029</f>
        <v>-4544.870000000017</v>
      </c>
      <c r="K23" s="14">
        <f>'[1]Лицевые счета домов свод'!K1029</f>
        <v>4568.610000000015</v>
      </c>
      <c r="L23" s="15"/>
    </row>
    <row r="24" spans="1:12" ht="12.75">
      <c r="A24" s="13"/>
      <c r="B24" s="13"/>
      <c r="C24" s="13"/>
      <c r="D24" s="13" t="s">
        <v>34</v>
      </c>
      <c r="E24" s="14">
        <f>'[1]Лицевые счета домов свод'!E1030</f>
        <v>0</v>
      </c>
      <c r="F24" s="14">
        <f>'[1]Лицевые счета домов свод'!F1030</f>
        <v>0</v>
      </c>
      <c r="G24" s="14">
        <f>'[1]Лицевые счета домов свод'!G1030</f>
        <v>0</v>
      </c>
      <c r="H24" s="14">
        <f>'[1]Лицевые счета домов свод'!H1030</f>
        <v>0</v>
      </c>
      <c r="I24" s="14">
        <f>'[1]Лицевые счета домов свод'!I1030</f>
        <v>0</v>
      </c>
      <c r="J24" s="14">
        <f>'[1]Лицевые счета домов свод'!J1030</f>
        <v>0</v>
      </c>
      <c r="K24" s="14">
        <f>'[1]Лицевые счета домов свод'!K1030</f>
        <v>0</v>
      </c>
      <c r="L24" s="15"/>
    </row>
    <row r="25" spans="1:12" ht="12.75">
      <c r="A25" s="13"/>
      <c r="B25" s="13"/>
      <c r="C25" s="13"/>
      <c r="D25" s="13" t="s">
        <v>35</v>
      </c>
      <c r="E25" s="14">
        <f>'[1]Лицевые счета домов свод'!E1031</f>
        <v>0</v>
      </c>
      <c r="F25" s="14">
        <f>'[1]Лицевые счета домов свод'!F1031</f>
        <v>0</v>
      </c>
      <c r="G25" s="14">
        <f>'[1]Лицевые счета домов свод'!G1031</f>
        <v>0</v>
      </c>
      <c r="H25" s="14">
        <f>'[1]Лицевые счета домов свод'!H1031</f>
        <v>0</v>
      </c>
      <c r="I25" s="14">
        <f>'[1]Лицевые счета домов свод'!I1031</f>
        <v>0</v>
      </c>
      <c r="J25" s="14">
        <f>'[1]Лицевые счета домов свод'!J1031</f>
        <v>0</v>
      </c>
      <c r="K25" s="14">
        <f>'[1]Лицевые счета домов свод'!K1031</f>
        <v>0</v>
      </c>
      <c r="L25" s="15"/>
    </row>
    <row r="26" spans="1:12" ht="12.75">
      <c r="A26" s="13"/>
      <c r="B26" s="13"/>
      <c r="C26" s="13"/>
      <c r="D26" s="13" t="s">
        <v>36</v>
      </c>
      <c r="E26" s="14">
        <f>'[1]Лицевые счета домов свод'!E1032</f>
        <v>780.29</v>
      </c>
      <c r="F26" s="14">
        <f>'[1]Лицевые счета домов свод'!F1032</f>
        <v>0</v>
      </c>
      <c r="G26" s="14">
        <f>'[1]Лицевые счета домов свод'!G1032</f>
        <v>7606.6500000000015</v>
      </c>
      <c r="H26" s="14">
        <f>'[1]Лицевые счета домов свод'!H1032</f>
        <v>7670.65</v>
      </c>
      <c r="I26" s="14">
        <f>'[1]Лицевые счета домов свод'!I1032</f>
        <v>7670.65</v>
      </c>
      <c r="J26" s="14">
        <f>'[1]Лицевые счета домов свод'!J1032</f>
        <v>0</v>
      </c>
      <c r="K26" s="14">
        <f>'[1]Лицевые счета домов свод'!K1032</f>
        <v>716.2900000000027</v>
      </c>
      <c r="L26" s="15"/>
    </row>
    <row r="27" spans="1:12" ht="12.75">
      <c r="A27" s="13"/>
      <c r="B27" s="13"/>
      <c r="C27" s="13"/>
      <c r="D27" s="13" t="s">
        <v>37</v>
      </c>
      <c r="E27" s="14">
        <f>'[1]Лицевые счета домов свод'!E1033</f>
        <v>4856.31</v>
      </c>
      <c r="F27" s="14">
        <f>'[1]Лицевые счета домов свод'!F1033</f>
        <v>-4856.31</v>
      </c>
      <c r="G27" s="14">
        <f>'[1]Лицевые счета домов свод'!G1033</f>
        <v>48173.95999999999</v>
      </c>
      <c r="H27" s="14">
        <f>'[1]Лицевые счета домов свод'!H1033</f>
        <v>48470.55</v>
      </c>
      <c r="I27" s="14">
        <f>'[1]Лицевые счета домов свод'!I1033</f>
        <v>48173.95999999999</v>
      </c>
      <c r="J27" s="14">
        <f>'[1]Лицевые счета домов свод'!J1033</f>
        <v>-4559.719999999987</v>
      </c>
      <c r="K27" s="14">
        <f>'[1]Лицевые счета домов свод'!K1033</f>
        <v>4559.719999999987</v>
      </c>
      <c r="L27" s="15"/>
    </row>
    <row r="28" spans="1:12" ht="12.75">
      <c r="A28" s="13"/>
      <c r="B28" s="13"/>
      <c r="C28" s="13"/>
      <c r="D28" s="13" t="s">
        <v>38</v>
      </c>
      <c r="E28" s="14">
        <f>'[1]Лицевые счета домов свод'!E1034</f>
        <v>6315.22</v>
      </c>
      <c r="F28" s="14">
        <f>'[1]Лицевые счета домов свод'!F1034</f>
        <v>-6315.22</v>
      </c>
      <c r="G28" s="14">
        <f>'[1]Лицевые счета домов свод'!G1034</f>
        <v>63388.32999999999</v>
      </c>
      <c r="H28" s="14">
        <f>'[1]Лицевые счета домов свод'!H1034</f>
        <v>63831.350000000006</v>
      </c>
      <c r="I28" s="14">
        <f>'[1]Лицевые счета домов свод'!I1034</f>
        <v>63388.32999999999</v>
      </c>
      <c r="J28" s="14">
        <f>'[1]Лицевые счета домов свод'!J1034</f>
        <v>-5872.1999999999825</v>
      </c>
      <c r="K28" s="14">
        <f>'[1]Лицевые счета домов свод'!K1034</f>
        <v>5872.1999999999825</v>
      </c>
      <c r="L28" s="15"/>
    </row>
    <row r="29" spans="1:12" ht="12.75">
      <c r="A29" s="13"/>
      <c r="B29" s="13"/>
      <c r="C29" s="13"/>
      <c r="D29" s="13" t="s">
        <v>39</v>
      </c>
      <c r="E29" s="14">
        <f>'[1]Лицевые счета домов свод'!E1035</f>
        <v>5072.02</v>
      </c>
      <c r="F29" s="14">
        <f>'[1]Лицевые счета домов свод'!F1035</f>
        <v>-5072.02</v>
      </c>
      <c r="G29" s="14">
        <f>'[1]Лицевые счета домов свод'!G1035</f>
        <v>52230.36999999999</v>
      </c>
      <c r="H29" s="14">
        <f>'[1]Лицевые счета домов свод'!H1035</f>
        <v>52457.73999999999</v>
      </c>
      <c r="I29" s="14">
        <f>'[1]Лицевые счета домов свод'!I1035</f>
        <v>52230.36999999999</v>
      </c>
      <c r="J29" s="14">
        <f>'[1]Лицевые счета домов свод'!J1035</f>
        <v>-4844.6500000000015</v>
      </c>
      <c r="K29" s="14">
        <f>'[1]Лицевые счета домов свод'!K1035</f>
        <v>4844.649999999994</v>
      </c>
      <c r="L29" s="15"/>
    </row>
    <row r="30" spans="1:12" ht="12.75">
      <c r="A30" s="13"/>
      <c r="B30" s="13"/>
      <c r="C30" s="13"/>
      <c r="D30" s="13" t="s">
        <v>40</v>
      </c>
      <c r="E30" s="14">
        <f>'[1]Лицевые счета домов свод'!E1036</f>
        <v>0</v>
      </c>
      <c r="F30" s="14">
        <f>'[1]Лицевые счета домов свод'!F1036</f>
        <v>0</v>
      </c>
      <c r="G30" s="14">
        <f>'[1]Лицевые счета домов свод'!G1036</f>
        <v>0</v>
      </c>
      <c r="H30" s="14">
        <f>'[1]Лицевые счета домов свод'!H1036</f>
        <v>0</v>
      </c>
      <c r="I30" s="14">
        <f>'[1]Лицевые счета домов свод'!I1036</f>
        <v>0</v>
      </c>
      <c r="J30" s="14">
        <f>'[1]Лицевые счета домов свод'!J1036</f>
        <v>0</v>
      </c>
      <c r="K30" s="14">
        <f>'[1]Лицевые счета домов свод'!K1036</f>
        <v>0</v>
      </c>
      <c r="L30" s="15"/>
    </row>
    <row r="31" spans="1:12" ht="12.75">
      <c r="A31" s="9"/>
      <c r="B31" s="19" t="s">
        <v>41</v>
      </c>
      <c r="C31" s="19"/>
      <c r="D31" s="19"/>
      <c r="E31" s="19">
        <f>SUM(E23:E30)+E12+E22</f>
        <v>45671.82</v>
      </c>
      <c r="F31" s="19">
        <f>SUM(F23:F30)+F12+F22</f>
        <v>-140972.05999999997</v>
      </c>
      <c r="G31" s="19">
        <f>SUM(G23:G30)+G12+G22</f>
        <v>458921.64</v>
      </c>
      <c r="H31" s="19">
        <f>SUM(H23:H30)+H12+H22</f>
        <v>461941.51999999996</v>
      </c>
      <c r="I31" s="20">
        <f>SUM(I23:I30)+I12+I22</f>
        <v>474139.09167999995</v>
      </c>
      <c r="J31" s="20">
        <f>SUM(J23:J30)+J12+J22</f>
        <v>-153169.63168000002</v>
      </c>
      <c r="K31" s="19">
        <f>SUM(K23:K30)+K12+K22</f>
        <v>42651.940000000024</v>
      </c>
      <c r="L31" s="21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80" zoomScaleNormal="80" workbookViewId="0" topLeftCell="A19">
      <selection activeCell="E41" sqref="E41"/>
    </sheetView>
  </sheetViews>
  <sheetFormatPr defaultColWidth="12.57421875" defaultRowHeight="12.75"/>
  <cols>
    <col min="1" max="1" width="8.00390625" style="0" customWidth="1"/>
    <col min="2" max="2" width="40.140625" style="0" customWidth="1"/>
    <col min="3" max="3" width="27.57421875" style="0" customWidth="1"/>
    <col min="4" max="4" width="37.57421875" style="0" customWidth="1"/>
    <col min="5" max="5" width="17.57421875" style="0" customWidth="1"/>
    <col min="6" max="16384" width="11.57421875" style="0" customWidth="1"/>
  </cols>
  <sheetData>
    <row r="1" spans="1:5" ht="12.75">
      <c r="A1" s="22" t="s">
        <v>42</v>
      </c>
      <c r="B1" s="22"/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12.75">
      <c r="A3" s="25">
        <v>1</v>
      </c>
      <c r="B3" s="25" t="s">
        <v>46</v>
      </c>
      <c r="C3" s="25" t="s">
        <v>47</v>
      </c>
      <c r="D3" s="25" t="s">
        <v>48</v>
      </c>
      <c r="E3" s="25">
        <v>15481.75</v>
      </c>
    </row>
    <row r="4" spans="1:5" ht="16.5" customHeight="1">
      <c r="A4" s="25">
        <v>2</v>
      </c>
      <c r="B4" s="26"/>
      <c r="C4" s="26"/>
      <c r="D4" s="27"/>
      <c r="E4" s="27"/>
    </row>
    <row r="5" spans="1:5" ht="12.75">
      <c r="A5" s="25">
        <v>3</v>
      </c>
      <c r="B5" s="25"/>
      <c r="C5" s="25"/>
      <c r="D5" s="25"/>
      <c r="E5" s="25"/>
    </row>
    <row r="6" spans="1:5" ht="12.75">
      <c r="A6" s="28"/>
      <c r="B6" s="28" t="s">
        <v>49</v>
      </c>
      <c r="C6" s="28"/>
      <c r="D6" s="28"/>
      <c r="E6" s="28">
        <f>E4+E3+E5</f>
        <v>15481.75</v>
      </c>
    </row>
    <row r="7" spans="1:5" ht="12.75">
      <c r="A7" s="22" t="s">
        <v>50</v>
      </c>
      <c r="B7" s="22"/>
      <c r="C7" s="22"/>
      <c r="D7" s="22"/>
      <c r="E7" s="22"/>
    </row>
    <row r="8" spans="1:5" ht="12.75">
      <c r="A8" s="23" t="s">
        <v>1</v>
      </c>
      <c r="B8" s="24" t="s">
        <v>43</v>
      </c>
      <c r="C8" s="24" t="s">
        <v>2</v>
      </c>
      <c r="D8" s="24" t="s">
        <v>44</v>
      </c>
      <c r="E8" s="24" t="s">
        <v>45</v>
      </c>
    </row>
    <row r="9" spans="1:5" ht="12.75">
      <c r="A9" s="25">
        <v>1</v>
      </c>
      <c r="B9" s="29" t="s">
        <v>51</v>
      </c>
      <c r="C9" s="26" t="s">
        <v>47</v>
      </c>
      <c r="D9" s="25"/>
      <c r="E9" s="25">
        <v>6842.57</v>
      </c>
    </row>
    <row r="10" spans="1:5" ht="12.75">
      <c r="A10" s="25">
        <v>2</v>
      </c>
      <c r="B10" s="26" t="s">
        <v>52</v>
      </c>
      <c r="C10" s="26" t="s">
        <v>47</v>
      </c>
      <c r="D10" s="27" t="s">
        <v>48</v>
      </c>
      <c r="E10" s="27">
        <v>1768.24</v>
      </c>
    </row>
    <row r="11" spans="1:5" ht="12.75">
      <c r="A11" s="25">
        <v>3</v>
      </c>
      <c r="B11" s="25" t="s">
        <v>53</v>
      </c>
      <c r="C11" s="25" t="s">
        <v>47</v>
      </c>
      <c r="D11" s="25" t="s">
        <v>54</v>
      </c>
      <c r="E11" s="25">
        <v>11540.39</v>
      </c>
    </row>
    <row r="12" spans="1:5" ht="12.75">
      <c r="A12" s="28"/>
      <c r="B12" s="28" t="s">
        <v>49</v>
      </c>
      <c r="C12" s="28"/>
      <c r="D12" s="28"/>
      <c r="E12" s="28">
        <f>E9+E10+E11</f>
        <v>20151.199999999997</v>
      </c>
    </row>
    <row r="13" spans="1:5" ht="12.75">
      <c r="A13" s="15"/>
      <c r="B13" s="15"/>
      <c r="C13" s="15"/>
      <c r="D13" s="15"/>
      <c r="E13" s="15"/>
    </row>
    <row r="14" spans="1:5" ht="12.75">
      <c r="A14" s="22" t="s">
        <v>55</v>
      </c>
      <c r="B14" s="22"/>
      <c r="C14" s="22"/>
      <c r="D14" s="22"/>
      <c r="E14" s="22"/>
    </row>
    <row r="15" spans="1:5" ht="12.75">
      <c r="A15" s="23" t="s">
        <v>1</v>
      </c>
      <c r="B15" s="24" t="s">
        <v>43</v>
      </c>
      <c r="C15" s="24" t="s">
        <v>2</v>
      </c>
      <c r="D15" s="24" t="s">
        <v>44</v>
      </c>
      <c r="E15" s="24" t="s">
        <v>45</v>
      </c>
    </row>
    <row r="16" spans="1:5" ht="12.75">
      <c r="A16" s="25">
        <v>1</v>
      </c>
      <c r="B16" s="29" t="s">
        <v>56</v>
      </c>
      <c r="C16" s="26" t="s">
        <v>47</v>
      </c>
      <c r="D16" s="25" t="s">
        <v>54</v>
      </c>
      <c r="E16" s="25">
        <v>20745.65</v>
      </c>
    </row>
    <row r="17" spans="1:5" ht="12.75">
      <c r="A17" s="25">
        <v>2</v>
      </c>
      <c r="B17" s="26" t="s">
        <v>57</v>
      </c>
      <c r="C17" s="26" t="s">
        <v>47</v>
      </c>
      <c r="D17" s="27" t="s">
        <v>58</v>
      </c>
      <c r="E17" s="27">
        <v>12556.38</v>
      </c>
    </row>
    <row r="18" spans="1:5" ht="12.75">
      <c r="A18" s="25">
        <v>3</v>
      </c>
      <c r="B18" s="26"/>
      <c r="C18" s="26"/>
      <c r="D18" s="27"/>
      <c r="E18" s="27"/>
    </row>
    <row r="19" spans="1:5" ht="12.75">
      <c r="A19" s="28"/>
      <c r="B19" s="28" t="s">
        <v>49</v>
      </c>
      <c r="C19" s="28"/>
      <c r="D19" s="28"/>
      <c r="E19" s="28">
        <f>E16+E17+E18</f>
        <v>33302.03</v>
      </c>
    </row>
    <row r="20" spans="1:5" ht="12.75">
      <c r="A20" s="15"/>
      <c r="B20" s="15"/>
      <c r="C20" s="15"/>
      <c r="D20" s="15"/>
      <c r="E20" s="15"/>
    </row>
    <row r="21" spans="1:5" ht="12.75">
      <c r="A21" s="22" t="s">
        <v>59</v>
      </c>
      <c r="B21" s="22"/>
      <c r="C21" s="22"/>
      <c r="D21" s="22"/>
      <c r="E21" s="22"/>
    </row>
    <row r="22" spans="1:5" ht="12.75">
      <c r="A22" s="23" t="s">
        <v>1</v>
      </c>
      <c r="B22" s="24" t="s">
        <v>43</v>
      </c>
      <c r="C22" s="24" t="s">
        <v>2</v>
      </c>
      <c r="D22" s="24" t="s">
        <v>44</v>
      </c>
      <c r="E22" s="24" t="s">
        <v>45</v>
      </c>
    </row>
    <row r="23" spans="1:5" ht="12.75">
      <c r="A23" s="25">
        <v>1</v>
      </c>
      <c r="B23" s="29" t="s">
        <v>60</v>
      </c>
      <c r="C23" s="26" t="s">
        <v>47</v>
      </c>
      <c r="D23" s="25"/>
      <c r="E23" s="25">
        <v>9682.69</v>
      </c>
    </row>
    <row r="24" spans="1:5" ht="12.75">
      <c r="A24" s="25">
        <v>2</v>
      </c>
      <c r="B24" s="26"/>
      <c r="C24" s="26"/>
      <c r="D24" s="27"/>
      <c r="E24" s="27"/>
    </row>
    <row r="25" spans="1:5" ht="12.75">
      <c r="A25" s="25">
        <v>3</v>
      </c>
      <c r="B25" s="25"/>
      <c r="C25" s="25"/>
      <c r="D25" s="25"/>
      <c r="E25" s="25"/>
    </row>
    <row r="26" spans="1:5" ht="12.75">
      <c r="A26" s="28"/>
      <c r="B26" s="28" t="s">
        <v>49</v>
      </c>
      <c r="C26" s="28"/>
      <c r="D26" s="28"/>
      <c r="E26" s="28">
        <f>E24+E23+E25</f>
        <v>9682.69</v>
      </c>
    </row>
    <row r="27" spans="1:5" ht="12.75">
      <c r="A27" s="22" t="s">
        <v>61</v>
      </c>
      <c r="B27" s="22"/>
      <c r="C27" s="22"/>
      <c r="D27" s="22"/>
      <c r="E27" s="22"/>
    </row>
    <row r="28" spans="1:5" ht="12.75">
      <c r="A28" s="23" t="s">
        <v>1</v>
      </c>
      <c r="B28" s="24" t="s">
        <v>43</v>
      </c>
      <c r="C28" s="24" t="s">
        <v>2</v>
      </c>
      <c r="D28" s="24" t="s">
        <v>44</v>
      </c>
      <c r="E28" s="24" t="s">
        <v>45</v>
      </c>
    </row>
    <row r="29" spans="1:5" ht="12.75">
      <c r="A29" s="25">
        <v>1</v>
      </c>
      <c r="B29" s="29" t="s">
        <v>62</v>
      </c>
      <c r="C29" s="25" t="s">
        <v>47</v>
      </c>
      <c r="D29" s="25"/>
      <c r="E29" s="25">
        <v>25012.1</v>
      </c>
    </row>
    <row r="30" spans="1:5" ht="12.75">
      <c r="A30" s="25">
        <v>2</v>
      </c>
      <c r="B30" s="26"/>
      <c r="C30" s="26"/>
      <c r="D30" s="27"/>
      <c r="E30" s="27"/>
    </row>
    <row r="31" spans="1:5" ht="12.75">
      <c r="A31" s="25">
        <v>3</v>
      </c>
      <c r="B31" s="26"/>
      <c r="C31" s="26"/>
      <c r="D31" s="27"/>
      <c r="E31" s="27"/>
    </row>
    <row r="32" spans="1:5" ht="12.75">
      <c r="A32" s="25">
        <v>4</v>
      </c>
      <c r="B32" s="26"/>
      <c r="C32" s="26"/>
      <c r="D32" s="27"/>
      <c r="E32" s="27"/>
    </row>
    <row r="33" spans="1:5" ht="12.75">
      <c r="A33" s="25">
        <v>5</v>
      </c>
      <c r="B33" s="25"/>
      <c r="C33" s="25"/>
      <c r="D33" s="25"/>
      <c r="E33" s="25"/>
    </row>
    <row r="34" spans="1:5" ht="12.75">
      <c r="A34" s="28"/>
      <c r="B34" s="28" t="s">
        <v>49</v>
      </c>
      <c r="C34" s="28"/>
      <c r="D34" s="28"/>
      <c r="E34" s="28">
        <f>E30+E31+E29+E32+E33</f>
        <v>25012.1</v>
      </c>
    </row>
    <row r="35" spans="1:5" ht="12.75">
      <c r="A35" s="22" t="s">
        <v>63</v>
      </c>
      <c r="B35" s="22"/>
      <c r="C35" s="22"/>
      <c r="D35" s="22"/>
      <c r="E35" s="22"/>
    </row>
    <row r="36" spans="1:5" ht="12.75">
      <c r="A36" s="23" t="s">
        <v>1</v>
      </c>
      <c r="B36" s="24" t="s">
        <v>43</v>
      </c>
      <c r="C36" s="24" t="s">
        <v>2</v>
      </c>
      <c r="D36" s="24" t="s">
        <v>44</v>
      </c>
      <c r="E36" s="24" t="s">
        <v>45</v>
      </c>
    </row>
    <row r="37" spans="1:5" ht="12.75">
      <c r="A37" s="25">
        <v>1</v>
      </c>
      <c r="B37" s="25" t="s">
        <v>64</v>
      </c>
      <c r="C37" s="25" t="s">
        <v>47</v>
      </c>
      <c r="D37" s="25"/>
      <c r="E37" s="25">
        <v>1804</v>
      </c>
    </row>
    <row r="38" spans="1:5" ht="12.75">
      <c r="A38" s="25">
        <v>2</v>
      </c>
      <c r="B38" s="26"/>
      <c r="C38" s="26"/>
      <c r="D38" s="27"/>
      <c r="E38" s="27"/>
    </row>
    <row r="39" spans="1:5" ht="12.75">
      <c r="A39" s="25">
        <v>3</v>
      </c>
      <c r="B39" s="25"/>
      <c r="C39" s="25"/>
      <c r="D39" s="25"/>
      <c r="E39" s="25"/>
    </row>
    <row r="40" spans="1:5" ht="12.75">
      <c r="A40" s="28"/>
      <c r="B40" s="28" t="s">
        <v>49</v>
      </c>
      <c r="C40" s="28"/>
      <c r="D40" s="28"/>
      <c r="E40" s="28">
        <f>E38+E37+E39</f>
        <v>1804</v>
      </c>
    </row>
    <row r="41" spans="1:5" ht="12.75">
      <c r="A41" s="30"/>
      <c r="B41" s="31" t="s">
        <v>65</v>
      </c>
      <c r="C41" s="30"/>
      <c r="D41" s="30"/>
      <c r="E41" s="31">
        <f>E6+E12+E19+E26+E34+E40</f>
        <v>105433.76999999999</v>
      </c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</sheetData>
  <sheetProtection selectLockedCells="1" selectUnlockedCells="1"/>
  <mergeCells count="6">
    <mergeCell ref="A1:E1"/>
    <mergeCell ref="A7:E7"/>
    <mergeCell ref="A14:E14"/>
    <mergeCell ref="A21:E21"/>
    <mergeCell ref="A27:E27"/>
    <mergeCell ref="A35:E35"/>
  </mergeCells>
  <printOptions/>
  <pageMargins left="0.7875" right="0.7875" top="1.0527777777777778" bottom="0.4618055555555556" header="0.7875" footer="0.19652777777777777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="80" zoomScaleNormal="80" workbookViewId="0" topLeftCell="A25">
      <selection activeCell="E46" sqref="E46"/>
    </sheetView>
  </sheetViews>
  <sheetFormatPr defaultColWidth="12.57421875" defaultRowHeight="12.75"/>
  <cols>
    <col min="1" max="1" width="10.00390625" style="0" customWidth="1"/>
    <col min="2" max="2" width="34.28125" style="0" customWidth="1"/>
    <col min="3" max="3" width="24.00390625" style="0" customWidth="1"/>
    <col min="4" max="4" width="34.57421875" style="0" customWidth="1"/>
    <col min="5" max="5" width="17.7109375" style="0" customWidth="1"/>
    <col min="6" max="16384" width="11.57421875" style="0" customWidth="1"/>
  </cols>
  <sheetData>
    <row r="1" spans="1:5" ht="12.75">
      <c r="A1" s="22" t="s">
        <v>66</v>
      </c>
      <c r="B1" s="22"/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12.75">
      <c r="A3" s="25">
        <v>1</v>
      </c>
      <c r="B3" s="29" t="s">
        <v>67</v>
      </c>
      <c r="C3" s="25" t="s">
        <v>47</v>
      </c>
      <c r="D3" s="25" t="s">
        <v>68</v>
      </c>
      <c r="E3" s="25">
        <v>2952.17</v>
      </c>
    </row>
    <row r="4" spans="1:5" ht="12.75">
      <c r="A4" s="25">
        <v>2</v>
      </c>
      <c r="B4" s="33" t="s">
        <v>69</v>
      </c>
      <c r="C4" s="27" t="s">
        <v>47</v>
      </c>
      <c r="D4" s="27" t="s">
        <v>70</v>
      </c>
      <c r="E4" s="27">
        <v>398.67</v>
      </c>
    </row>
    <row r="5" spans="1:5" ht="12.75">
      <c r="A5" s="25">
        <v>3</v>
      </c>
      <c r="B5" s="27"/>
      <c r="C5" s="27"/>
      <c r="D5" s="27"/>
      <c r="E5" s="27"/>
    </row>
    <row r="6" spans="1:5" ht="12.75">
      <c r="A6" s="25">
        <v>4</v>
      </c>
      <c r="B6" s="25"/>
      <c r="C6" s="27"/>
      <c r="D6" s="25"/>
      <c r="E6" s="25"/>
    </row>
    <row r="7" spans="1:5" ht="12.75">
      <c r="A7" s="28"/>
      <c r="B7" s="28" t="s">
        <v>49</v>
      </c>
      <c r="C7" s="28"/>
      <c r="D7" s="28"/>
      <c r="E7" s="28">
        <f>E4+E5+E6+E3</f>
        <v>3350.84</v>
      </c>
    </row>
    <row r="8" spans="1:5" ht="12.75">
      <c r="A8" s="15"/>
      <c r="B8" s="15"/>
      <c r="C8" s="15"/>
      <c r="D8" s="15"/>
      <c r="E8" s="15"/>
    </row>
    <row r="9" spans="1:5" ht="12.75">
      <c r="A9" s="22" t="s">
        <v>71</v>
      </c>
      <c r="B9" s="22"/>
      <c r="C9" s="22"/>
      <c r="D9" s="22"/>
      <c r="E9" s="22"/>
    </row>
    <row r="10" spans="1:5" ht="12.75">
      <c r="A10" s="23" t="s">
        <v>1</v>
      </c>
      <c r="B10" s="24" t="s">
        <v>43</v>
      </c>
      <c r="C10" s="24" t="s">
        <v>2</v>
      </c>
      <c r="D10" s="24" t="s">
        <v>44</v>
      </c>
      <c r="E10" s="24" t="s">
        <v>45</v>
      </c>
    </row>
    <row r="11" spans="1:5" ht="12.75">
      <c r="A11" s="25">
        <v>1</v>
      </c>
      <c r="B11" s="26" t="s">
        <v>72</v>
      </c>
      <c r="C11" s="27" t="s">
        <v>47</v>
      </c>
      <c r="D11" s="27"/>
      <c r="E11" s="27">
        <v>1300</v>
      </c>
    </row>
    <row r="12" spans="1:5" ht="12.75">
      <c r="A12" s="25">
        <v>2</v>
      </c>
      <c r="B12" s="26"/>
      <c r="C12" s="27"/>
      <c r="D12" s="27"/>
      <c r="E12" s="27"/>
    </row>
    <row r="13" spans="1:5" ht="12.75">
      <c r="A13" s="25">
        <v>3</v>
      </c>
      <c r="B13" s="26"/>
      <c r="C13" s="27"/>
      <c r="D13" s="26"/>
      <c r="E13" s="27"/>
    </row>
    <row r="14" spans="1:5" ht="12.75">
      <c r="A14" s="28"/>
      <c r="B14" s="28" t="s">
        <v>49</v>
      </c>
      <c r="C14" s="28"/>
      <c r="D14" s="28"/>
      <c r="E14" s="28">
        <f>E11+E12+E13</f>
        <v>1300</v>
      </c>
    </row>
    <row r="15" spans="1:5" ht="12.75">
      <c r="A15" s="22" t="s">
        <v>55</v>
      </c>
      <c r="B15" s="22"/>
      <c r="C15" s="22"/>
      <c r="D15" s="22"/>
      <c r="E15" s="22"/>
    </row>
    <row r="16" spans="1:5" ht="12.75">
      <c r="A16" s="23" t="s">
        <v>1</v>
      </c>
      <c r="B16" s="24" t="s">
        <v>43</v>
      </c>
      <c r="C16" s="24" t="s">
        <v>2</v>
      </c>
      <c r="D16" s="24" t="s">
        <v>44</v>
      </c>
      <c r="E16" s="24" t="s">
        <v>45</v>
      </c>
    </row>
    <row r="17" spans="1:5" ht="36" customHeight="1">
      <c r="A17" s="34">
        <v>1</v>
      </c>
      <c r="B17" s="35" t="s">
        <v>73</v>
      </c>
      <c r="C17" s="36" t="s">
        <v>47</v>
      </c>
      <c r="D17" s="36"/>
      <c r="E17" s="36">
        <v>2854.08</v>
      </c>
    </row>
    <row r="18" spans="1:5" ht="12.75">
      <c r="A18" s="34">
        <v>2</v>
      </c>
      <c r="B18" s="35" t="s">
        <v>74</v>
      </c>
      <c r="C18" s="36" t="s">
        <v>47</v>
      </c>
      <c r="D18" s="36"/>
      <c r="E18" s="36">
        <v>809.37</v>
      </c>
    </row>
    <row r="19" spans="1:5" ht="12.75">
      <c r="A19" s="34">
        <v>3</v>
      </c>
      <c r="B19" s="35" t="s">
        <v>75</v>
      </c>
      <c r="C19" s="36" t="s">
        <v>47</v>
      </c>
      <c r="D19" s="36"/>
      <c r="E19" s="36">
        <v>35946.57</v>
      </c>
    </row>
    <row r="20" spans="1:5" ht="12.75">
      <c r="A20" s="28"/>
      <c r="B20" s="28" t="s">
        <v>49</v>
      </c>
      <c r="C20" s="28"/>
      <c r="D20" s="28"/>
      <c r="E20" s="28">
        <f>E17+E18+E19</f>
        <v>39610.02</v>
      </c>
    </row>
    <row r="21" spans="1:5" ht="12.75">
      <c r="A21" s="22" t="s">
        <v>59</v>
      </c>
      <c r="B21" s="22"/>
      <c r="C21" s="22"/>
      <c r="D21" s="22"/>
      <c r="E21" s="22"/>
    </row>
    <row r="22" spans="1:5" ht="12.75">
      <c r="A22" s="23" t="s">
        <v>1</v>
      </c>
      <c r="B22" s="24" t="s">
        <v>43</v>
      </c>
      <c r="C22" s="24" t="s">
        <v>2</v>
      </c>
      <c r="D22" s="24" t="s">
        <v>44</v>
      </c>
      <c r="E22" s="24" t="s">
        <v>45</v>
      </c>
    </row>
    <row r="23" spans="1:5" ht="12.75">
      <c r="A23" s="25">
        <v>1</v>
      </c>
      <c r="B23" s="26" t="s">
        <v>76</v>
      </c>
      <c r="C23" s="26" t="s">
        <v>47</v>
      </c>
      <c r="D23" s="27"/>
      <c r="E23" s="27">
        <v>2646.87</v>
      </c>
    </row>
    <row r="24" spans="1:5" ht="12.75">
      <c r="A24" s="25">
        <v>2</v>
      </c>
      <c r="B24" s="26"/>
      <c r="C24" s="27"/>
      <c r="D24" s="27"/>
      <c r="E24" s="27"/>
    </row>
    <row r="25" spans="1:5" ht="12.75">
      <c r="A25" s="25">
        <v>3</v>
      </c>
      <c r="B25" s="26"/>
      <c r="C25" s="26"/>
      <c r="D25" s="27"/>
      <c r="E25" s="27"/>
    </row>
    <row r="26" spans="1:5" ht="12.75">
      <c r="A26" s="28"/>
      <c r="B26" s="28" t="s">
        <v>49</v>
      </c>
      <c r="C26" s="28"/>
      <c r="D26" s="28"/>
      <c r="E26" s="28">
        <f>E24+E23+E25</f>
        <v>2646.87</v>
      </c>
    </row>
    <row r="27" spans="1:5" ht="12.75">
      <c r="A27" s="15"/>
      <c r="B27" s="15"/>
      <c r="C27" s="15"/>
      <c r="D27" s="15"/>
      <c r="E27" s="15"/>
    </row>
    <row r="28" spans="1:5" ht="12.75">
      <c r="A28" s="22" t="s">
        <v>77</v>
      </c>
      <c r="B28" s="22"/>
      <c r="C28" s="22"/>
      <c r="D28" s="22"/>
      <c r="E28" s="22"/>
    </row>
    <row r="29" spans="1:5" ht="12.75">
      <c r="A29" s="23" t="s">
        <v>1</v>
      </c>
      <c r="B29" s="24" t="s">
        <v>43</v>
      </c>
      <c r="C29" s="24" t="s">
        <v>2</v>
      </c>
      <c r="D29" s="24" t="s">
        <v>44</v>
      </c>
      <c r="E29" s="24" t="s">
        <v>45</v>
      </c>
    </row>
    <row r="30" spans="1:5" ht="12.75">
      <c r="A30" s="25">
        <v>1</v>
      </c>
      <c r="B30" s="26" t="s">
        <v>78</v>
      </c>
      <c r="C30" s="26" t="s">
        <v>47</v>
      </c>
      <c r="D30" s="27"/>
      <c r="E30" s="27">
        <v>13097.9</v>
      </c>
    </row>
    <row r="31" spans="1:5" ht="12.75">
      <c r="A31" s="25">
        <v>2</v>
      </c>
      <c r="B31" s="26"/>
      <c r="C31" s="26"/>
      <c r="D31" s="27"/>
      <c r="E31" s="27"/>
    </row>
    <row r="32" spans="1:5" ht="12.75">
      <c r="A32" s="28"/>
      <c r="B32" s="28" t="s">
        <v>49</v>
      </c>
      <c r="C32" s="28"/>
      <c r="D32" s="28"/>
      <c r="E32" s="28">
        <f>E30+E31</f>
        <v>13097.9</v>
      </c>
    </row>
    <row r="33" spans="1:5" ht="12.75">
      <c r="A33" s="22" t="s">
        <v>79</v>
      </c>
      <c r="B33" s="22"/>
      <c r="C33" s="22"/>
      <c r="D33" s="22"/>
      <c r="E33" s="22"/>
    </row>
    <row r="34" spans="1:5" ht="12.75">
      <c r="A34" s="23" t="s">
        <v>1</v>
      </c>
      <c r="B34" s="24" t="s">
        <v>43</v>
      </c>
      <c r="C34" s="24" t="s">
        <v>2</v>
      </c>
      <c r="D34" s="24" t="s">
        <v>44</v>
      </c>
      <c r="E34" s="24" t="s">
        <v>45</v>
      </c>
    </row>
    <row r="35" spans="1:5" ht="12.75">
      <c r="A35" s="34">
        <v>1</v>
      </c>
      <c r="B35" s="37" t="s">
        <v>52</v>
      </c>
      <c r="C35" s="26" t="s">
        <v>47</v>
      </c>
      <c r="D35" s="34" t="s">
        <v>80</v>
      </c>
      <c r="E35" s="34">
        <v>2591.16</v>
      </c>
    </row>
    <row r="36" spans="1:5" ht="12.75">
      <c r="A36" s="34">
        <v>2</v>
      </c>
      <c r="B36" s="35" t="s">
        <v>81</v>
      </c>
      <c r="C36" s="26" t="s">
        <v>47</v>
      </c>
      <c r="D36" s="36" t="s">
        <v>82</v>
      </c>
      <c r="E36" s="36">
        <v>2795.45</v>
      </c>
    </row>
    <row r="37" spans="1:5" ht="12.75">
      <c r="A37" s="34">
        <v>3</v>
      </c>
      <c r="B37" s="34"/>
      <c r="C37" s="34"/>
      <c r="D37" s="34"/>
      <c r="E37" s="34"/>
    </row>
    <row r="38" spans="1:5" ht="12.75">
      <c r="A38" s="28"/>
      <c r="B38" s="28" t="s">
        <v>49</v>
      </c>
      <c r="C38" s="28"/>
      <c r="D38" s="28"/>
      <c r="E38" s="28">
        <f>E36+E37+E35</f>
        <v>5386.61</v>
      </c>
    </row>
    <row r="39" spans="1:5" ht="12.75">
      <c r="A39" s="22" t="s">
        <v>63</v>
      </c>
      <c r="B39" s="22"/>
      <c r="C39" s="22"/>
      <c r="D39" s="22"/>
      <c r="E39" s="22"/>
    </row>
    <row r="40" spans="1:5" ht="12.75">
      <c r="A40" s="23" t="s">
        <v>1</v>
      </c>
      <c r="B40" s="24" t="s">
        <v>43</v>
      </c>
      <c r="C40" s="24" t="s">
        <v>2</v>
      </c>
      <c r="D40" s="24" t="s">
        <v>44</v>
      </c>
      <c r="E40" s="24" t="s">
        <v>45</v>
      </c>
    </row>
    <row r="41" spans="1:5" ht="12.75">
      <c r="A41" s="25">
        <v>1</v>
      </c>
      <c r="B41" s="29" t="s">
        <v>83</v>
      </c>
      <c r="C41" s="26" t="s">
        <v>47</v>
      </c>
      <c r="D41" s="25" t="s">
        <v>84</v>
      </c>
      <c r="E41" s="25">
        <v>8894.01</v>
      </c>
    </row>
    <row r="42" spans="1:5" ht="12.75">
      <c r="A42" s="25">
        <v>2</v>
      </c>
      <c r="B42" s="26"/>
      <c r="C42" s="26"/>
      <c r="D42" s="27"/>
      <c r="E42" s="27"/>
    </row>
    <row r="43" spans="1:5" ht="12.75">
      <c r="A43" s="25">
        <v>3</v>
      </c>
      <c r="B43" s="25"/>
      <c r="C43" s="26"/>
      <c r="D43" s="25"/>
      <c r="E43" s="25"/>
    </row>
    <row r="44" spans="1:5" ht="12.75">
      <c r="A44" s="28"/>
      <c r="B44" s="28" t="s">
        <v>49</v>
      </c>
      <c r="C44" s="28"/>
      <c r="D44" s="28"/>
      <c r="E44" s="28">
        <f>E42+E43+E41</f>
        <v>8894.01</v>
      </c>
    </row>
    <row r="45" spans="1:5" ht="12.75">
      <c r="A45" s="32"/>
      <c r="B45" s="32"/>
      <c r="C45" s="32"/>
      <c r="D45" s="32"/>
      <c r="E45" s="32"/>
    </row>
    <row r="46" spans="1:5" ht="12.75">
      <c r="A46" s="38"/>
      <c r="B46" s="38" t="s">
        <v>65</v>
      </c>
      <c r="C46" s="38"/>
      <c r="D46" s="38"/>
      <c r="E46" s="38">
        <f>E7+E14+E20+E26+E32+E38+E44</f>
        <v>74286.25</v>
      </c>
    </row>
    <row r="47" spans="1:5" ht="12.75">
      <c r="A47" s="32"/>
      <c r="B47" s="32"/>
      <c r="C47" s="32"/>
      <c r="D47" s="32"/>
      <c r="E47" s="32"/>
    </row>
    <row r="48" spans="1:5" ht="12.75">
      <c r="A48" s="39"/>
      <c r="B48" s="39"/>
      <c r="C48" s="39"/>
      <c r="D48" s="39"/>
      <c r="E48" s="39"/>
    </row>
  </sheetData>
  <sheetProtection selectLockedCells="1" selectUnlockedCells="1"/>
  <mergeCells count="7">
    <mergeCell ref="A1:E1"/>
    <mergeCell ref="A9:E9"/>
    <mergeCell ref="A15:E15"/>
    <mergeCell ref="A21:E21"/>
    <mergeCell ref="A28:E28"/>
    <mergeCell ref="A33:E33"/>
    <mergeCell ref="A39:E39"/>
  </mergeCells>
  <printOptions/>
  <pageMargins left="0.7875" right="0.7875" top="1.0527777777777778" bottom="0.4618055555555556" header="0.7875" footer="0.19652777777777777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2015-12-10T07:11:34Z</cp:lastPrinted>
  <dcterms:modified xsi:type="dcterms:W3CDTF">2016-03-09T12:51:44Z</dcterms:modified>
  <cp:category/>
  <cp:version/>
  <cp:contentType/>
  <cp:contentStatus/>
  <cp:revision>116</cp:revision>
</cp:coreProperties>
</file>