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<sst xmlns="http://schemas.openxmlformats.org/spreadsheetml/2006/main" count="294" uniqueCount="106">
  <si>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</si>
  <si>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</si>
  <si>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</si>
  <si>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</si>
  <si>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</si>
  <si>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</si>
  <si>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</si>
  <si>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</si>
  <si>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</si>
  <si>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</si>
  <si>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</si>
  <si>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</si>
  <si>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</si>
  <si>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</si>
  <si>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Смирновский</t>
  </si>
  <si>
    <t>137/3</t>
  </si>
  <si>
    <t>01.06.2013 г.</t>
  </si>
  <si>
    <t xml:space="preserve">Ремонт жилья </t>
  </si>
  <si>
    <t>Установка УУТЭ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</si>
  <si>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</si>
  <si>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</si>
  <si>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</si>
  <si>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</si>
  <si>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</si>
  <si>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</si>
  <si>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</si>
  <si>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</si>
  <si>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</si>
  <si>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</si>
  <si>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</si>
  <si>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</si>
  <si>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</si>
  <si>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</si>
  <si>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</si>
  <si>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</si>
  <si>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</si>
  <si>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</si>
  <si>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</si>
  <si>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</si>
  <si>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</si>
  <si>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</si>
  <si>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</si>
  <si>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</si>
  <si>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антенна</t>
  </si>
  <si>
    <t>ИТОГО ПО ДОМУ</t>
  </si>
  <si>
    <t>Январь 2015 г.</t>
  </si>
  <si>
    <t>Вид работ</t>
  </si>
  <si>
    <t>Место проведения работ</t>
  </si>
  <si>
    <t>Сумма</t>
  </si>
  <si>
    <t>Изготовление и установка оконных блоков с остеклением</t>
  </si>
  <si>
    <t>Смирновский 137/3</t>
  </si>
  <si>
    <t>Подъезд № 3, №4, лифтовые</t>
  </si>
  <si>
    <t xml:space="preserve">Изоляция и окраска трубопровода ЦО </t>
  </si>
  <si>
    <t>подвал</t>
  </si>
  <si>
    <t>ИТОГО</t>
  </si>
  <si>
    <t>Февраль 2015 г.</t>
  </si>
  <si>
    <t>Смена трубопровода ХВС ф 20,40 мм</t>
  </si>
  <si>
    <t>кв. 46</t>
  </si>
  <si>
    <t>Смена трубопровода ЦК ф 100,50 мм</t>
  </si>
  <si>
    <t>Март 2015 г.</t>
  </si>
  <si>
    <t>Смена трубопровода ГВС ф 20,32 мм</t>
  </si>
  <si>
    <t>кв. 8</t>
  </si>
  <si>
    <t>Смена трубопровода ХВС ф 20,32 мм</t>
  </si>
  <si>
    <t>Ремонт мягкой кровли</t>
  </si>
  <si>
    <t>кв. 34</t>
  </si>
  <si>
    <t>Май 2015 г.</t>
  </si>
  <si>
    <t>Изготовление и установка секций ограждения забора</t>
  </si>
  <si>
    <t>Смена трубопровода ЦК ф 110 мм</t>
  </si>
  <si>
    <t>кв. 5,9</t>
  </si>
  <si>
    <t>Монтаж освещения адресных табличек</t>
  </si>
  <si>
    <t>Ноябрь 2015 г.</t>
  </si>
  <si>
    <t>Благоустройство придомовой территории, отсыпка щебнем</t>
  </si>
  <si>
    <t>Смена трубопровода ГВС ф 32 мм</t>
  </si>
  <si>
    <t>Декабрь 2015 г.</t>
  </si>
  <si>
    <t>Изготовление и установка ограждения контейнерной площадки</t>
  </si>
  <si>
    <t>Асфальтирование площадки под ТГО</t>
  </si>
  <si>
    <t>Смена трубопровода ХВС 108 мм</t>
  </si>
  <si>
    <t>Изготовление и установка пандуса для съезда коляски</t>
  </si>
  <si>
    <t>кв. 25</t>
  </si>
  <si>
    <t>ВСЕГО</t>
  </si>
  <si>
    <t>Т/о УУТЭ ЦО и ГВС</t>
  </si>
  <si>
    <t>Очистка внутренних ливневок от снега</t>
  </si>
  <si>
    <t>Прочистка внутреннего ливнестока</t>
  </si>
  <si>
    <t>Апрель 2015 г.</t>
  </si>
  <si>
    <t>Закрытие отопительного периода: слив воды из системы</t>
  </si>
  <si>
    <t>Т/о общедомовых приборов учета электроэнергии</t>
  </si>
  <si>
    <t>Установка запорной арматуры ГВС ф 20 мм</t>
  </si>
  <si>
    <t>Июнь 2015 г.</t>
  </si>
  <si>
    <t>Дезинсекция подвального помещения</t>
  </si>
  <si>
    <t>Благоустройство дворовой территории</t>
  </si>
  <si>
    <t>Окраска металлических ограждений</t>
  </si>
  <si>
    <t>Опрессовка внутренней системы ЦО</t>
  </si>
  <si>
    <t>Июль 2015 г.</t>
  </si>
  <si>
    <t>Август 2015 г.</t>
  </si>
  <si>
    <t>Окраска газопровода</t>
  </si>
  <si>
    <t>Слив воды из системы ЦО</t>
  </si>
  <si>
    <t>Сентябрь 2015 г.</t>
  </si>
  <si>
    <t>Октябрь 2015 г.</t>
  </si>
  <si>
    <t>Нумерация этажей возле лифта</t>
  </si>
  <si>
    <t>Подготовка к запуску системы ЦО: промывка системы</t>
  </si>
  <si>
    <t>Обрезка и удаление ветвей деревьев</t>
  </si>
  <si>
    <t>Установка почтового ящика</t>
  </si>
  <si>
    <t>Ликвидация воздушных пробок в стояках</t>
  </si>
  <si>
    <t>кв. 74,78,82,86,90,94,98,102,106</t>
  </si>
  <si>
    <t>Устройство бетонной площадки под мусорные баки</t>
  </si>
  <si>
    <t>Установка адресной таблички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</si>
</sst>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" fillId="6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849">
          <cell r="E1849">
            <v>45505.45</v>
          </cell>
          <cell r="F1849">
            <v>428889.8</v>
          </cell>
          <cell r="G1849">
            <v>417490.5599999999</v>
          </cell>
          <cell r="H1849">
            <v>410458.12</v>
          </cell>
          <cell r="I1849">
            <v>173251.82</v>
          </cell>
          <cell r="J1849">
            <v>666096.0999999999</v>
          </cell>
          <cell r="K1849">
            <v>52537.8899999999</v>
          </cell>
        </row>
        <row r="1850">
          <cell r="E1850">
            <v>55955.74</v>
          </cell>
          <cell r="F1850">
            <v>67324.18</v>
          </cell>
          <cell r="G1850">
            <v>211487.6</v>
          </cell>
          <cell r="H1850">
            <v>257225.19000000003</v>
          </cell>
          <cell r="I1850">
            <v>334767.52</v>
          </cell>
          <cell r="J1850">
            <v>-10218.150000000023</v>
          </cell>
          <cell r="K1850">
            <v>10218.149999999994</v>
          </cell>
        </row>
        <row r="1851">
          <cell r="E1851">
            <v>0</v>
          </cell>
          <cell r="F1851">
            <v>2520</v>
          </cell>
          <cell r="G1851">
            <v>1440</v>
          </cell>
          <cell r="H1851">
            <v>1440</v>
          </cell>
          <cell r="I1851">
            <v>0</v>
          </cell>
          <cell r="J1851">
            <v>3960</v>
          </cell>
          <cell r="K1851">
            <v>0</v>
          </cell>
        </row>
        <row r="1852"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6">
          <cell r="E1856">
            <v>16877.93</v>
          </cell>
          <cell r="F1856">
            <v>63446.82</v>
          </cell>
          <cell r="G1856">
            <v>178180.99999999997</v>
          </cell>
          <cell r="H1856">
            <v>171216.53999999995</v>
          </cell>
          <cell r="I1856">
            <v>143657.35999999996</v>
          </cell>
          <cell r="J1856">
            <v>91006</v>
          </cell>
          <cell r="K1856">
            <v>23842.390000000014</v>
          </cell>
        </row>
        <row r="1857">
          <cell r="E1857">
            <v>14659.5</v>
          </cell>
          <cell r="F1857">
            <v>-14659.5</v>
          </cell>
          <cell r="G1857">
            <v>145493.25</v>
          </cell>
          <cell r="H1857">
            <v>139806.63999999998</v>
          </cell>
          <cell r="I1857">
            <v>145493.25</v>
          </cell>
          <cell r="J1857">
            <v>-20346.110000000015</v>
          </cell>
          <cell r="K1857">
            <v>20346.110000000015</v>
          </cell>
        </row>
        <row r="1858">
          <cell r="E1858">
            <v>172.65</v>
          </cell>
          <cell r="F1858">
            <v>4407.73</v>
          </cell>
          <cell r="G1858">
            <v>54317.58</v>
          </cell>
          <cell r="H1858">
            <v>52194.46000000001</v>
          </cell>
          <cell r="I1858">
            <v>0</v>
          </cell>
          <cell r="J1858">
            <v>56602.19</v>
          </cell>
          <cell r="K1858">
            <v>2295.769999999997</v>
          </cell>
        </row>
        <row r="1859">
          <cell r="E1859">
            <v>0</v>
          </cell>
          <cell r="F1859">
            <v>0</v>
          </cell>
          <cell r="G1859">
            <v>43648.32</v>
          </cell>
          <cell r="H1859">
            <v>41941.99</v>
          </cell>
          <cell r="I1859">
            <v>41317.11999999998</v>
          </cell>
          <cell r="J1859">
            <v>624.8700000000172</v>
          </cell>
          <cell r="K1859">
            <v>1706.3300000000017</v>
          </cell>
        </row>
        <row r="1860">
          <cell r="E1860">
            <v>1035.91</v>
          </cell>
          <cell r="F1860">
            <v>-9086.26</v>
          </cell>
          <cell r="G1860">
            <v>10281.499999999998</v>
          </cell>
          <cell r="H1860">
            <v>9879.59</v>
          </cell>
          <cell r="I1860">
            <v>11520</v>
          </cell>
          <cell r="J1860">
            <v>-10726.67</v>
          </cell>
          <cell r="K1860">
            <v>1437.819999999998</v>
          </cell>
        </row>
        <row r="1861">
          <cell r="E1861">
            <v>29.39</v>
          </cell>
          <cell r="F1861">
            <v>424.52</v>
          </cell>
          <cell r="G1861">
            <v>291</v>
          </cell>
          <cell r="H1861">
            <v>279.59999999999997</v>
          </cell>
          <cell r="I1861">
            <v>0</v>
          </cell>
          <cell r="J1861">
            <v>704.1199999999999</v>
          </cell>
          <cell r="K1861">
            <v>40.79000000000002</v>
          </cell>
        </row>
        <row r="1862">
          <cell r="E1862">
            <v>7417.67</v>
          </cell>
          <cell r="F1862">
            <v>-7417.67</v>
          </cell>
          <cell r="G1862">
            <v>73619.56</v>
          </cell>
          <cell r="H1862">
            <v>70742.16</v>
          </cell>
          <cell r="I1862">
            <v>73619.56</v>
          </cell>
          <cell r="J1862">
            <v>-10295.069999999992</v>
          </cell>
          <cell r="K1862">
            <v>10295.069999999992</v>
          </cell>
        </row>
        <row r="1863">
          <cell r="E1863">
            <v>3616.01</v>
          </cell>
          <cell r="F1863">
            <v>-202876.07</v>
          </cell>
          <cell r="G1863">
            <v>35888.36</v>
          </cell>
          <cell r="H1863">
            <v>34485.65</v>
          </cell>
          <cell r="I1863">
            <v>183139.85419999997</v>
          </cell>
          <cell r="J1863">
            <v>-351530.2742</v>
          </cell>
          <cell r="K1863">
            <v>5018.720000000001</v>
          </cell>
        </row>
        <row r="1864">
          <cell r="E1864">
            <v>928.39</v>
          </cell>
          <cell r="F1864">
            <v>13443.55</v>
          </cell>
          <cell r="G1864">
            <v>9214.5</v>
          </cell>
          <cell r="H1864">
            <v>8854.41</v>
          </cell>
          <cell r="I1864">
            <v>2832.36</v>
          </cell>
          <cell r="J1864">
            <v>19465.6</v>
          </cell>
          <cell r="K1864">
            <v>1288.4799999999996</v>
          </cell>
        </row>
        <row r="1866">
          <cell r="E1866">
            <v>979.66</v>
          </cell>
          <cell r="F1866">
            <v>-979.66</v>
          </cell>
          <cell r="G1866">
            <v>63542.4</v>
          </cell>
          <cell r="H1866">
            <v>48204.76</v>
          </cell>
          <cell r="I1866">
            <v>63542.4</v>
          </cell>
          <cell r="J1866">
            <v>-16317.300000000003</v>
          </cell>
          <cell r="K1866">
            <v>16317.300000000003</v>
          </cell>
        </row>
        <row r="1867">
          <cell r="E1867">
            <v>92993.32</v>
          </cell>
          <cell r="F1867">
            <v>-92993.32</v>
          </cell>
          <cell r="G1867">
            <v>1553907.6</v>
          </cell>
          <cell r="H1867">
            <v>1370725.3299999998</v>
          </cell>
          <cell r="I1867">
            <v>1553907.6</v>
          </cell>
          <cell r="J1867">
            <v>-276175.5900000003</v>
          </cell>
          <cell r="K1867">
            <v>276175.5900000003</v>
          </cell>
        </row>
        <row r="1868">
          <cell r="E1868">
            <v>357070.71</v>
          </cell>
          <cell r="F1868">
            <v>-357070.71</v>
          </cell>
          <cell r="G1868">
            <v>1707958.0799999998</v>
          </cell>
          <cell r="H1868">
            <v>1720608.4300000002</v>
          </cell>
          <cell r="I1868">
            <v>1707958.0799999998</v>
          </cell>
          <cell r="J1868">
            <v>-344420.35999999964</v>
          </cell>
          <cell r="K1868">
            <v>344420.35999999964</v>
          </cell>
        </row>
        <row r="1869">
          <cell r="E1869">
            <v>9822.54</v>
          </cell>
          <cell r="F1869">
            <v>-9822.54</v>
          </cell>
          <cell r="G1869">
            <v>88646.7</v>
          </cell>
          <cell r="H1869">
            <v>87344.23000000001</v>
          </cell>
          <cell r="I1869">
            <v>88646.7</v>
          </cell>
          <cell r="J1869">
            <v>-11125.009999999995</v>
          </cell>
          <cell r="K1869">
            <v>11125.00999999998</v>
          </cell>
        </row>
        <row r="1870">
          <cell r="E1870">
            <v>1055.93</v>
          </cell>
          <cell r="F1870">
            <v>0</v>
          </cell>
          <cell r="G1870">
            <v>10484.659999999998</v>
          </cell>
          <cell r="H1870">
            <v>10239.35</v>
          </cell>
          <cell r="I1870">
            <v>10239.35</v>
          </cell>
          <cell r="J1870">
            <v>0</v>
          </cell>
          <cell r="K1870">
            <v>1301.239999999998</v>
          </cell>
        </row>
        <row r="1871">
          <cell r="E1871">
            <v>18080.45</v>
          </cell>
          <cell r="F1871">
            <v>-18080.45</v>
          </cell>
          <cell r="G1871">
            <v>181103.44</v>
          </cell>
          <cell r="H1871">
            <v>175949.47999999998</v>
          </cell>
          <cell r="I1871">
            <v>181103.44</v>
          </cell>
          <cell r="J1871">
            <v>-23234.410000000033</v>
          </cell>
          <cell r="K1871">
            <v>23234.410000000033</v>
          </cell>
        </row>
        <row r="1872">
          <cell r="E1872">
            <v>17280.5</v>
          </cell>
          <cell r="F1872">
            <v>-17280.5</v>
          </cell>
          <cell r="G1872">
            <v>238294</v>
          </cell>
          <cell r="H1872">
            <v>227398.65</v>
          </cell>
          <cell r="I1872">
            <v>238294</v>
          </cell>
          <cell r="J1872">
            <v>-28175.850000000006</v>
          </cell>
          <cell r="K1872">
            <v>28175.850000000006</v>
          </cell>
        </row>
        <row r="1873">
          <cell r="E1873">
            <v>19488.6</v>
          </cell>
          <cell r="F1873">
            <v>-19488.6</v>
          </cell>
          <cell r="G1873">
            <v>203980.23999999996</v>
          </cell>
          <cell r="H1873">
            <v>198371.63</v>
          </cell>
          <cell r="I1873">
            <v>203980.23999999996</v>
          </cell>
          <cell r="J1873">
            <v>-25097.209999999963</v>
          </cell>
          <cell r="K1873">
            <v>25097.209999999963</v>
          </cell>
        </row>
        <row r="1874">
          <cell r="E1874">
            <v>34368.86</v>
          </cell>
          <cell r="F1874">
            <v>-34368.86</v>
          </cell>
          <cell r="G1874">
            <v>360299.99999999994</v>
          </cell>
          <cell r="H1874">
            <v>350349.78</v>
          </cell>
          <cell r="I1874">
            <v>360299.99999999994</v>
          </cell>
          <cell r="J1874">
            <v>-44319.0799999999</v>
          </cell>
          <cell r="K1874">
            <v>44319.0799999999</v>
          </cell>
        </row>
        <row r="1875">
          <cell r="E1875">
            <v>24.32</v>
          </cell>
          <cell r="F1875">
            <v>0</v>
          </cell>
          <cell r="G1875">
            <v>181.08</v>
          </cell>
          <cell r="H1875">
            <v>190.31</v>
          </cell>
          <cell r="I1875">
            <v>181.08</v>
          </cell>
          <cell r="J1875">
            <v>0</v>
          </cell>
          <cell r="K1875">
            <v>15.090000000000003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workbookViewId="0" topLeftCell="A1">
      <selection activeCell="I32" sqref="I32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21.421875" style="0" customWidth="1"/>
    <col min="6" max="6" width="17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2.00390625" style="0" customWidth="1"/>
    <col min="12" max="12" width="16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53</v>
      </c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 t="s">
        <v>16</v>
      </c>
    </row>
    <row r="6" spans="1:12" ht="12.75">
      <c r="A6" s="13">
        <v>1</v>
      </c>
      <c r="B6" s="14"/>
      <c r="C6" s="14"/>
      <c r="D6" s="14" t="s">
        <v>17</v>
      </c>
      <c r="E6" s="15">
        <f>'[1]Лицевые счета домов свод'!E1849</f>
        <v>45505.45</v>
      </c>
      <c r="F6" s="15">
        <f>'[1]Лицевые счета домов свод'!F1849</f>
        <v>428889.8</v>
      </c>
      <c r="G6" s="15">
        <f>'[1]Лицевые счета домов свод'!G1849</f>
        <v>417490.5599999999</v>
      </c>
      <c r="H6" s="15">
        <f>'[1]Лицевые счета домов свод'!H1849</f>
        <v>410458.12</v>
      </c>
      <c r="I6" s="15">
        <f>'[1]Лицевые счета домов свод'!I1849</f>
        <v>173251.82</v>
      </c>
      <c r="J6" s="15">
        <f>'[1]Лицевые счета домов свод'!J1849</f>
        <v>666096.0999999999</v>
      </c>
      <c r="K6" s="16">
        <f>'[1]Лицевые счета домов свод'!K1849</f>
        <v>52537.8899999999</v>
      </c>
      <c r="L6" s="17"/>
    </row>
    <row r="7" spans="1:12" ht="12.75">
      <c r="A7" s="14"/>
      <c r="B7" s="14"/>
      <c r="C7" s="14"/>
      <c r="D7" s="14" t="s">
        <v>18</v>
      </c>
      <c r="E7" s="15">
        <f>'[1]Лицевые счета домов свод'!E1850</f>
        <v>55955.74</v>
      </c>
      <c r="F7" s="15">
        <f>'[1]Лицевые счета домов свод'!F1850</f>
        <v>67324.18</v>
      </c>
      <c r="G7" s="15">
        <f>'[1]Лицевые счета домов свод'!G1850</f>
        <v>211487.6</v>
      </c>
      <c r="H7" s="15">
        <f>'[1]Лицевые счета домов свод'!H1850</f>
        <v>257225.19000000003</v>
      </c>
      <c r="I7" s="15">
        <f>'[1]Лицевые счета домов свод'!I1850</f>
        <v>334767.52</v>
      </c>
      <c r="J7" s="15">
        <f>'[1]Лицевые счета домов свод'!J1850</f>
        <v>-10218.150000000023</v>
      </c>
      <c r="K7" s="15">
        <f>'[1]Лицевые счета домов свод'!K1850</f>
        <v>10218.149999999994</v>
      </c>
      <c r="L7" s="17"/>
    </row>
    <row r="8" spans="1:12" ht="12.75">
      <c r="A8" s="14"/>
      <c r="B8" s="14"/>
      <c r="C8" s="14"/>
      <c r="D8" s="14" t="s">
        <v>19</v>
      </c>
      <c r="E8" s="15">
        <f>'[1]Лицевые счета домов свод'!E1851</f>
        <v>0</v>
      </c>
      <c r="F8" s="15">
        <f>'[1]Лицевые счета домов свод'!F1851</f>
        <v>2520</v>
      </c>
      <c r="G8" s="15">
        <f>'[1]Лицевые счета домов свод'!G1851</f>
        <v>1440</v>
      </c>
      <c r="H8" s="15">
        <f>'[1]Лицевые счета домов свод'!H1851</f>
        <v>1440</v>
      </c>
      <c r="I8" s="15">
        <f>'[1]Лицевые счета домов свод'!I1851</f>
        <v>0</v>
      </c>
      <c r="J8" s="15">
        <f>'[1]Лицевые счета домов свод'!J1851</f>
        <v>3960</v>
      </c>
      <c r="K8" s="15">
        <f>'[1]Лицевые счета домов свод'!K1851</f>
        <v>0</v>
      </c>
      <c r="L8" s="17"/>
    </row>
    <row r="9" spans="1:12" ht="12.75">
      <c r="A9" s="14"/>
      <c r="B9" s="14"/>
      <c r="C9" s="14"/>
      <c r="D9" s="14" t="s">
        <v>20</v>
      </c>
      <c r="E9" s="15">
        <f>'[1]Лицевые счета домов свод'!E1852</f>
        <v>0</v>
      </c>
      <c r="F9" s="15">
        <f>'[1]Лицевые счета домов свод'!F1852</f>
        <v>0</v>
      </c>
      <c r="G9" s="15">
        <f>'[1]Лицевые счета домов свод'!G1852</f>
        <v>0</v>
      </c>
      <c r="H9" s="15">
        <f>'[1]Лицевые счета домов свод'!H1852</f>
        <v>0</v>
      </c>
      <c r="I9" s="15">
        <f>'[1]Лицевые счета домов свод'!I1852</f>
        <v>0</v>
      </c>
      <c r="J9" s="15">
        <f>'[1]Лицевые счета домов свод'!J1852</f>
        <v>0</v>
      </c>
      <c r="K9" s="15">
        <f>'[1]Лицевые счета домов свод'!K1852</f>
        <v>0</v>
      </c>
      <c r="L9" s="17"/>
    </row>
    <row r="10" spans="1:12" ht="12.75">
      <c r="A10" s="14"/>
      <c r="B10" s="14"/>
      <c r="C10" s="14"/>
      <c r="D10" s="14" t="s">
        <v>21</v>
      </c>
      <c r="E10" s="15">
        <f>'[1]Лицевые счета домов свод'!E1853</f>
        <v>0</v>
      </c>
      <c r="F10" s="15">
        <f>'[1]Лицевые счета домов свод'!F1853</f>
        <v>0</v>
      </c>
      <c r="G10" s="15">
        <f>'[1]Лицевые счета домов свод'!G1853</f>
        <v>0</v>
      </c>
      <c r="H10" s="15">
        <f>'[1]Лицевые счета домов свод'!H1853</f>
        <v>0</v>
      </c>
      <c r="I10" s="15">
        <f>'[1]Лицевые счета домов свод'!I1853</f>
        <v>0</v>
      </c>
      <c r="J10" s="15">
        <f>'[1]Лицевые счета домов свод'!J1853</f>
        <v>0</v>
      </c>
      <c r="K10" s="15">
        <f>'[1]Лицевые счета домов свод'!K1853</f>
        <v>0</v>
      </c>
      <c r="L10" s="17"/>
    </row>
    <row r="11" spans="1:12" ht="12.75">
      <c r="A11" s="14"/>
      <c r="B11" s="14"/>
      <c r="C11" s="14"/>
      <c r="D11" s="14" t="s">
        <v>22</v>
      </c>
      <c r="E11" s="15">
        <f>'[1]Лицевые счета домов свод'!E1854</f>
        <v>0</v>
      </c>
      <c r="F11" s="15">
        <f>'[1]Лицевые счета домов свод'!F1854</f>
        <v>0</v>
      </c>
      <c r="G11" s="15">
        <f>'[1]Лицевые счета домов свод'!G1854</f>
        <v>0</v>
      </c>
      <c r="H11" s="15">
        <f>'[1]Лицевые счета домов свод'!H1854</f>
        <v>0</v>
      </c>
      <c r="I11" s="15">
        <f>'[1]Лицевые счета домов свод'!I1854</f>
        <v>0</v>
      </c>
      <c r="J11" s="15">
        <f>'[1]Лицевые счета домов свод'!J1854</f>
        <v>0</v>
      </c>
      <c r="K11" s="15">
        <f>'[1]Лицевые счета домов свод'!K1854</f>
        <v>0</v>
      </c>
      <c r="L11" s="17"/>
    </row>
    <row r="12" spans="1:12" ht="12.75">
      <c r="A12" s="14"/>
      <c r="B12" s="14"/>
      <c r="C12" s="14"/>
      <c r="D12" s="5" t="s">
        <v>23</v>
      </c>
      <c r="E12" s="5">
        <f>SUM(E6:E11)</f>
        <v>101461.19</v>
      </c>
      <c r="F12" s="5">
        <f>SUM(F6:F11)</f>
        <v>498733.98</v>
      </c>
      <c r="G12" s="5">
        <f>SUM(G6:G11)</f>
        <v>630418.1599999999</v>
      </c>
      <c r="H12" s="5">
        <f>SUM(H6:H11)</f>
        <v>669123.31</v>
      </c>
      <c r="I12" s="5">
        <f>SUM(I6:I11)</f>
        <v>508019.34</v>
      </c>
      <c r="J12" s="5">
        <f>SUM(J6:J11)</f>
        <v>659837.9499999998</v>
      </c>
      <c r="K12" s="18">
        <f>SUM(K6:K11)</f>
        <v>62756.03999999989</v>
      </c>
      <c r="L12" s="19"/>
    </row>
    <row r="13" spans="1:12" ht="14.25" customHeight="1">
      <c r="A13" s="14"/>
      <c r="B13" s="14"/>
      <c r="C13" s="14"/>
      <c r="D13" s="20" t="s">
        <v>24</v>
      </c>
      <c r="E13" s="15">
        <f>'[1]Лицевые счета домов свод'!E1856</f>
        <v>16877.93</v>
      </c>
      <c r="F13" s="15">
        <f>'[1]Лицевые счета домов свод'!F1856</f>
        <v>63446.82</v>
      </c>
      <c r="G13" s="15">
        <f>'[1]Лицевые счета домов свод'!G1856</f>
        <v>178180.99999999997</v>
      </c>
      <c r="H13" s="15">
        <f>'[1]Лицевые счета домов свод'!H1856</f>
        <v>171216.53999999995</v>
      </c>
      <c r="I13" s="15">
        <f>'[1]Лицевые счета домов свод'!I1856</f>
        <v>143657.35999999996</v>
      </c>
      <c r="J13" s="15">
        <f>'[1]Лицевые счета домов свод'!J1856</f>
        <v>91006</v>
      </c>
      <c r="K13" s="15">
        <f>'[1]Лицевые счета домов свод'!K1856</f>
        <v>23842.390000000014</v>
      </c>
      <c r="L13" s="17"/>
    </row>
    <row r="14" spans="1:12" ht="34.5" customHeight="1">
      <c r="A14" s="14"/>
      <c r="B14" s="14"/>
      <c r="C14" s="14"/>
      <c r="D14" s="20" t="s">
        <v>25</v>
      </c>
      <c r="E14" s="15">
        <f>'[1]Лицевые счета домов свод'!E1857</f>
        <v>14659.5</v>
      </c>
      <c r="F14" s="15">
        <f>'[1]Лицевые счета домов свод'!F1857</f>
        <v>-14659.5</v>
      </c>
      <c r="G14" s="15">
        <f>'[1]Лицевые счета домов свод'!G1857</f>
        <v>145493.25</v>
      </c>
      <c r="H14" s="15">
        <f>'[1]Лицевые счета домов свод'!H1857</f>
        <v>139806.63999999998</v>
      </c>
      <c r="I14" s="15">
        <f>'[1]Лицевые счета домов свод'!I1857</f>
        <v>145493.25</v>
      </c>
      <c r="J14" s="15">
        <f>'[1]Лицевые счета домов свод'!J1857</f>
        <v>-20346.110000000015</v>
      </c>
      <c r="K14" s="15">
        <f>'[1]Лицевые счета домов свод'!K1857</f>
        <v>20346.110000000015</v>
      </c>
      <c r="L14" s="17"/>
    </row>
    <row r="15" spans="1:12" ht="28.5" customHeight="1">
      <c r="A15" s="14"/>
      <c r="B15" s="14"/>
      <c r="C15" s="14"/>
      <c r="D15" s="20" t="s">
        <v>26</v>
      </c>
      <c r="E15" s="15">
        <f>'[1]Лицевые счета домов свод'!E1858</f>
        <v>172.65</v>
      </c>
      <c r="F15" s="15">
        <f>'[1]Лицевые счета домов свод'!F1858</f>
        <v>4407.73</v>
      </c>
      <c r="G15" s="15">
        <f>'[1]Лицевые счета домов свод'!G1858</f>
        <v>54317.58</v>
      </c>
      <c r="H15" s="15">
        <f>'[1]Лицевые счета домов свод'!H1858</f>
        <v>52194.46000000001</v>
      </c>
      <c r="I15" s="15">
        <f>'[1]Лицевые счета домов свод'!I1858</f>
        <v>0</v>
      </c>
      <c r="J15" s="15">
        <f>'[1]Лицевые счета домов свод'!J1858</f>
        <v>56602.19</v>
      </c>
      <c r="K15" s="15">
        <f>'[1]Лицевые счета домов свод'!K1858</f>
        <v>2295.769999999997</v>
      </c>
      <c r="L15" s="17"/>
    </row>
    <row r="16" spans="1:12" ht="28.5" customHeight="1">
      <c r="A16" s="14"/>
      <c r="B16" s="14"/>
      <c r="C16" s="14"/>
      <c r="D16" s="20" t="s">
        <v>27</v>
      </c>
      <c r="E16" s="15">
        <f>'[1]Лицевые счета домов свод'!E1859</f>
        <v>0</v>
      </c>
      <c r="F16" s="15">
        <f>'[1]Лицевые счета домов свод'!F1859</f>
        <v>0</v>
      </c>
      <c r="G16" s="15">
        <f>'[1]Лицевые счета домов свод'!G1859</f>
        <v>43648.32</v>
      </c>
      <c r="H16" s="15">
        <f>'[1]Лицевые счета домов свод'!H1859</f>
        <v>41941.99</v>
      </c>
      <c r="I16" s="15">
        <f>'[1]Лицевые счета домов свод'!I1859</f>
        <v>41317.11999999998</v>
      </c>
      <c r="J16" s="15">
        <f>'[1]Лицевые счета домов свод'!J1859</f>
        <v>624.8700000000172</v>
      </c>
      <c r="K16" s="15">
        <f>'[1]Лицевые счета домов свод'!K1859</f>
        <v>1706.3300000000017</v>
      </c>
      <c r="L16" s="17"/>
    </row>
    <row r="17" spans="1:12" ht="12.75">
      <c r="A17" s="14"/>
      <c r="B17" s="14"/>
      <c r="C17" s="14"/>
      <c r="D17" s="14" t="s">
        <v>28</v>
      </c>
      <c r="E17" s="15">
        <f>'[1]Лицевые счета домов свод'!E1860</f>
        <v>1035.91</v>
      </c>
      <c r="F17" s="15">
        <f>'[1]Лицевые счета домов свод'!F1860</f>
        <v>-9086.26</v>
      </c>
      <c r="G17" s="15">
        <f>'[1]Лицевые счета домов свод'!G1860</f>
        <v>10281.499999999998</v>
      </c>
      <c r="H17" s="15">
        <f>'[1]Лицевые счета домов свод'!H1860</f>
        <v>9879.59</v>
      </c>
      <c r="I17" s="15">
        <f>'[1]Лицевые счета домов свод'!I1860</f>
        <v>11520</v>
      </c>
      <c r="J17" s="15">
        <f>'[1]Лицевые счета домов свод'!J1860</f>
        <v>-10726.67</v>
      </c>
      <c r="K17" s="15">
        <f>'[1]Лицевые счета домов свод'!K1860</f>
        <v>1437.819999999998</v>
      </c>
      <c r="L17" s="17"/>
    </row>
    <row r="18" spans="1:12" ht="31.5" customHeight="1">
      <c r="A18" s="14"/>
      <c r="B18" s="14"/>
      <c r="C18" s="14"/>
      <c r="D18" s="20" t="s">
        <v>29</v>
      </c>
      <c r="E18" s="15">
        <f>'[1]Лицевые счета домов свод'!E1861</f>
        <v>29.39</v>
      </c>
      <c r="F18" s="15">
        <f>'[1]Лицевые счета домов свод'!F1861</f>
        <v>424.52</v>
      </c>
      <c r="G18" s="15">
        <f>'[1]Лицевые счета домов свод'!G1861</f>
        <v>291</v>
      </c>
      <c r="H18" s="15">
        <f>'[1]Лицевые счета домов свод'!H1861</f>
        <v>279.59999999999997</v>
      </c>
      <c r="I18" s="15">
        <f>'[1]Лицевые счета домов свод'!I1861</f>
        <v>0</v>
      </c>
      <c r="J18" s="15">
        <f>'[1]Лицевые счета домов свод'!J1861</f>
        <v>704.1199999999999</v>
      </c>
      <c r="K18" s="15">
        <f>'[1]Лицевые счета домов свод'!K1861</f>
        <v>40.79000000000002</v>
      </c>
      <c r="L18" s="17"/>
    </row>
    <row r="19" spans="1:12" ht="43.5" customHeight="1">
      <c r="A19" s="14"/>
      <c r="B19" s="14"/>
      <c r="C19" s="14"/>
      <c r="D19" s="20" t="s">
        <v>30</v>
      </c>
      <c r="E19" s="15">
        <f>'[1]Лицевые счета домов свод'!E1862</f>
        <v>7417.67</v>
      </c>
      <c r="F19" s="15">
        <f>'[1]Лицевые счета домов свод'!F1862</f>
        <v>-7417.67</v>
      </c>
      <c r="G19" s="15">
        <f>'[1]Лицевые счета домов свод'!G1862</f>
        <v>73619.56</v>
      </c>
      <c r="H19" s="15">
        <f>'[1]Лицевые счета домов свод'!H1862</f>
        <v>70742.16</v>
      </c>
      <c r="I19" s="15">
        <f>'[1]Лицевые счета домов свод'!I1862</f>
        <v>73619.56</v>
      </c>
      <c r="J19" s="15">
        <f>'[1]Лицевые счета домов свод'!J1862</f>
        <v>-10295.069999999992</v>
      </c>
      <c r="K19" s="15">
        <f>'[1]Лицевые счета домов свод'!K1862</f>
        <v>10295.069999999992</v>
      </c>
      <c r="L19" s="17"/>
    </row>
    <row r="20" spans="1:12" ht="21.75" customHeight="1">
      <c r="A20" s="14"/>
      <c r="B20" s="14"/>
      <c r="C20" s="14"/>
      <c r="D20" s="20" t="s">
        <v>31</v>
      </c>
      <c r="E20" s="15">
        <f>'[1]Лицевые счета домов свод'!E1863</f>
        <v>3616.01</v>
      </c>
      <c r="F20" s="15">
        <f>'[1]Лицевые счета домов свод'!F1863</f>
        <v>-202876.07</v>
      </c>
      <c r="G20" s="15">
        <f>'[1]Лицевые счета домов свод'!G1863</f>
        <v>35888.36</v>
      </c>
      <c r="H20" s="15">
        <f>'[1]Лицевые счета домов свод'!H1863</f>
        <v>34485.65</v>
      </c>
      <c r="I20" s="15">
        <f>'[1]Лицевые счета домов свод'!I1863</f>
        <v>183139.85419999997</v>
      </c>
      <c r="J20" s="15">
        <f>'[1]Лицевые счета домов свод'!J1863</f>
        <v>-351530.2742</v>
      </c>
      <c r="K20" s="15">
        <f>'[1]Лицевые счета домов свод'!K1863</f>
        <v>5018.720000000001</v>
      </c>
      <c r="L20" s="17"/>
    </row>
    <row r="21" spans="1:12" ht="29.25" customHeight="1">
      <c r="A21" s="14"/>
      <c r="B21" s="14"/>
      <c r="C21" s="14"/>
      <c r="D21" s="20" t="s">
        <v>32</v>
      </c>
      <c r="E21" s="15">
        <f>'[1]Лицевые счета домов свод'!E1864</f>
        <v>928.39</v>
      </c>
      <c r="F21" s="15">
        <f>'[1]Лицевые счета домов свод'!F1864</f>
        <v>13443.55</v>
      </c>
      <c r="G21" s="15">
        <f>'[1]Лицевые счета домов свод'!G1864</f>
        <v>9214.5</v>
      </c>
      <c r="H21" s="15">
        <f>'[1]Лицевые счета домов свод'!H1864</f>
        <v>8854.41</v>
      </c>
      <c r="I21" s="15">
        <f>'[1]Лицевые счета домов свод'!I1864</f>
        <v>2832.36</v>
      </c>
      <c r="J21" s="15">
        <f>'[1]Лицевые счета домов свод'!J1864</f>
        <v>19465.6</v>
      </c>
      <c r="K21" s="15">
        <f>'[1]Лицевые счета домов свод'!K1864</f>
        <v>1288.4799999999996</v>
      </c>
      <c r="L21" s="17"/>
    </row>
    <row r="22" spans="1:12" ht="12.75">
      <c r="A22" s="14"/>
      <c r="B22" s="14"/>
      <c r="C22" s="14"/>
      <c r="D22" s="5" t="s">
        <v>33</v>
      </c>
      <c r="E22" s="5">
        <f>SUM(E13:E21)</f>
        <v>44737.45</v>
      </c>
      <c r="F22" s="5">
        <f>SUM(F13:F21)</f>
        <v>-152316.88</v>
      </c>
      <c r="G22" s="5">
        <f>SUM(G13:G21)</f>
        <v>550935.07</v>
      </c>
      <c r="H22" s="5">
        <f>SUM(H13:H21)</f>
        <v>529401.0399999999</v>
      </c>
      <c r="I22" s="18">
        <f>SUM(I13:I21)</f>
        <v>601579.5042</v>
      </c>
      <c r="J22" s="18">
        <f>SUM(J13:J21)</f>
        <v>-224495.3442</v>
      </c>
      <c r="K22" s="5">
        <f>SUM(K13:K21)</f>
        <v>66271.48000000003</v>
      </c>
      <c r="L22" s="19"/>
    </row>
    <row r="23" spans="1:12" ht="12.75">
      <c r="A23" s="14"/>
      <c r="B23" s="14"/>
      <c r="C23" s="14"/>
      <c r="D23" s="14" t="s">
        <v>34</v>
      </c>
      <c r="E23" s="15">
        <f>'[1]Лицевые счета домов свод'!E1866</f>
        <v>979.66</v>
      </c>
      <c r="F23" s="15">
        <f>'[1]Лицевые счета домов свод'!F1866</f>
        <v>-979.66</v>
      </c>
      <c r="G23" s="15">
        <f>'[1]Лицевые счета домов свод'!G1866</f>
        <v>63542.4</v>
      </c>
      <c r="H23" s="15">
        <f>'[1]Лицевые счета домов свод'!H1866</f>
        <v>48204.76</v>
      </c>
      <c r="I23" s="15">
        <f>'[1]Лицевые счета домов свод'!I1866</f>
        <v>63542.4</v>
      </c>
      <c r="J23" s="15">
        <f>'[1]Лицевые счета домов свод'!J1866</f>
        <v>-16317.300000000003</v>
      </c>
      <c r="K23" s="15">
        <f>'[1]Лицевые счета домов свод'!K1866</f>
        <v>16317.300000000003</v>
      </c>
      <c r="L23" s="17"/>
    </row>
    <row r="24" spans="1:12" ht="12.75">
      <c r="A24" s="14"/>
      <c r="B24" s="14"/>
      <c r="C24" s="14"/>
      <c r="D24" s="14" t="s">
        <v>35</v>
      </c>
      <c r="E24" s="15">
        <f>'[1]Лицевые счета домов свод'!E1867</f>
        <v>92993.32</v>
      </c>
      <c r="F24" s="15">
        <f>'[1]Лицевые счета домов свод'!F1867</f>
        <v>-92993.32</v>
      </c>
      <c r="G24" s="15">
        <f>'[1]Лицевые счета домов свод'!G1867</f>
        <v>1553907.6</v>
      </c>
      <c r="H24" s="15">
        <f>'[1]Лицевые счета домов свод'!H1867</f>
        <v>1370725.3299999998</v>
      </c>
      <c r="I24" s="15">
        <f>'[1]Лицевые счета домов свод'!I1867</f>
        <v>1553907.6</v>
      </c>
      <c r="J24" s="15">
        <f>'[1]Лицевые счета домов свод'!J1867</f>
        <v>-276175.5900000003</v>
      </c>
      <c r="K24" s="15">
        <f>'[1]Лицевые счета домов свод'!K1867</f>
        <v>276175.5900000003</v>
      </c>
      <c r="L24" s="17"/>
    </row>
    <row r="25" spans="1:12" ht="12.75">
      <c r="A25" s="14"/>
      <c r="B25" s="14"/>
      <c r="C25" s="14"/>
      <c r="D25" s="14" t="s">
        <v>36</v>
      </c>
      <c r="E25" s="15">
        <f>'[1]Лицевые счета домов свод'!E1868</f>
        <v>357070.71</v>
      </c>
      <c r="F25" s="15">
        <f>'[1]Лицевые счета домов свод'!F1868</f>
        <v>-357070.71</v>
      </c>
      <c r="G25" s="15">
        <f>'[1]Лицевые счета домов свод'!G1868</f>
        <v>1707958.0799999998</v>
      </c>
      <c r="H25" s="15">
        <f>'[1]Лицевые счета домов свод'!H1868</f>
        <v>1720608.4300000002</v>
      </c>
      <c r="I25" s="15">
        <f>'[1]Лицевые счета домов свод'!I1868</f>
        <v>1707958.0799999998</v>
      </c>
      <c r="J25" s="15">
        <f>'[1]Лицевые счета домов свод'!J1868</f>
        <v>-344420.35999999964</v>
      </c>
      <c r="K25" s="15">
        <f>'[1]Лицевые счета домов свод'!K1868</f>
        <v>344420.35999999964</v>
      </c>
      <c r="L25" s="17"/>
    </row>
    <row r="26" spans="1:12" ht="12.75">
      <c r="A26" s="14"/>
      <c r="B26" s="14"/>
      <c r="C26" s="14"/>
      <c r="D26" s="14" t="s">
        <v>37</v>
      </c>
      <c r="E26" s="15">
        <f>'[1]Лицевые счета домов свод'!E1869</f>
        <v>9822.54</v>
      </c>
      <c r="F26" s="15">
        <f>'[1]Лицевые счета домов свод'!F1869</f>
        <v>-9822.54</v>
      </c>
      <c r="G26" s="15">
        <f>'[1]Лицевые счета домов свод'!G1869</f>
        <v>88646.7</v>
      </c>
      <c r="H26" s="15">
        <f>'[1]Лицевые счета домов свод'!H1869</f>
        <v>87344.23000000001</v>
      </c>
      <c r="I26" s="15">
        <f>'[1]Лицевые счета домов свод'!I1869</f>
        <v>88646.7</v>
      </c>
      <c r="J26" s="15">
        <f>'[1]Лицевые счета домов свод'!J1869</f>
        <v>-11125.009999999995</v>
      </c>
      <c r="K26" s="15">
        <f>'[1]Лицевые счета домов свод'!K1869</f>
        <v>11125.00999999998</v>
      </c>
      <c r="L26" s="17"/>
    </row>
    <row r="27" spans="1:12" ht="12.75">
      <c r="A27" s="14"/>
      <c r="B27" s="14"/>
      <c r="C27" s="14"/>
      <c r="D27" s="14" t="s">
        <v>38</v>
      </c>
      <c r="E27" s="15">
        <f>'[1]Лицевые счета домов свод'!E1870</f>
        <v>1055.93</v>
      </c>
      <c r="F27" s="15">
        <f>'[1]Лицевые счета домов свод'!F1870</f>
        <v>0</v>
      </c>
      <c r="G27" s="15">
        <f>'[1]Лицевые счета домов свод'!G1870</f>
        <v>10484.659999999998</v>
      </c>
      <c r="H27" s="15">
        <f>'[1]Лицевые счета домов свод'!H1870</f>
        <v>10239.35</v>
      </c>
      <c r="I27" s="15">
        <f>'[1]Лицевые счета домов свод'!I1870</f>
        <v>10239.35</v>
      </c>
      <c r="J27" s="15">
        <f>'[1]Лицевые счета домов свод'!J1870</f>
        <v>0</v>
      </c>
      <c r="K27" s="15">
        <f>'[1]Лицевые счета домов свод'!K1870</f>
        <v>1301.239999999998</v>
      </c>
      <c r="L27" s="17"/>
    </row>
    <row r="28" spans="1:12" ht="12.75">
      <c r="A28" s="14"/>
      <c r="B28" s="14"/>
      <c r="C28" s="14"/>
      <c r="D28" s="14" t="s">
        <v>39</v>
      </c>
      <c r="E28" s="15">
        <f>'[1]Лицевые счета домов свод'!E1871</f>
        <v>18080.45</v>
      </c>
      <c r="F28" s="15">
        <f>'[1]Лицевые счета домов свод'!F1871</f>
        <v>-18080.45</v>
      </c>
      <c r="G28" s="15">
        <f>'[1]Лицевые счета домов свод'!G1871</f>
        <v>181103.44</v>
      </c>
      <c r="H28" s="15">
        <f>'[1]Лицевые счета домов свод'!H1871</f>
        <v>175949.47999999998</v>
      </c>
      <c r="I28" s="15">
        <f>'[1]Лицевые счета домов свод'!I1871</f>
        <v>181103.44</v>
      </c>
      <c r="J28" s="15">
        <f>'[1]Лицевые счета домов свод'!J1871</f>
        <v>-23234.410000000033</v>
      </c>
      <c r="K28" s="15">
        <f>'[1]Лицевые счета домов свод'!K1871</f>
        <v>23234.410000000033</v>
      </c>
      <c r="L28" s="17"/>
    </row>
    <row r="29" spans="1:12" ht="12.75">
      <c r="A29" s="14"/>
      <c r="B29" s="14"/>
      <c r="C29" s="14"/>
      <c r="D29" s="14" t="s">
        <v>40</v>
      </c>
      <c r="E29" s="15">
        <f>'[1]Лицевые счета домов свод'!E1872</f>
        <v>17280.5</v>
      </c>
      <c r="F29" s="15">
        <f>'[1]Лицевые счета домов свод'!F1872</f>
        <v>-17280.5</v>
      </c>
      <c r="G29" s="15">
        <f>'[1]Лицевые счета домов свод'!G1872</f>
        <v>238294</v>
      </c>
      <c r="H29" s="15">
        <f>'[1]Лицевые счета домов свод'!H1872</f>
        <v>227398.65</v>
      </c>
      <c r="I29" s="15">
        <f>'[1]Лицевые счета домов свод'!I1872</f>
        <v>238294</v>
      </c>
      <c r="J29" s="15">
        <f>'[1]Лицевые счета домов свод'!J1872</f>
        <v>-28175.850000000006</v>
      </c>
      <c r="K29" s="15">
        <f>'[1]Лицевые счета домов свод'!K1872</f>
        <v>28175.850000000006</v>
      </c>
      <c r="L29" s="17"/>
    </row>
    <row r="30" spans="1:12" ht="12.75">
      <c r="A30" s="14"/>
      <c r="B30" s="14"/>
      <c r="C30" s="14"/>
      <c r="D30" s="14" t="s">
        <v>41</v>
      </c>
      <c r="E30" s="15">
        <f>'[1]Лицевые счета домов свод'!E1873</f>
        <v>19488.6</v>
      </c>
      <c r="F30" s="15">
        <f>'[1]Лицевые счета домов свод'!F1873</f>
        <v>-19488.6</v>
      </c>
      <c r="G30" s="15">
        <f>'[1]Лицевые счета домов свод'!G1873</f>
        <v>203980.23999999996</v>
      </c>
      <c r="H30" s="15">
        <f>'[1]Лицевые счета домов свод'!H1873</f>
        <v>198371.63</v>
      </c>
      <c r="I30" s="15">
        <f>'[1]Лицевые счета домов свод'!I1873</f>
        <v>203980.23999999996</v>
      </c>
      <c r="J30" s="15">
        <f>'[1]Лицевые счета домов свод'!J1873</f>
        <v>-25097.209999999963</v>
      </c>
      <c r="K30" s="15">
        <f>'[1]Лицевые счета домов свод'!K1873</f>
        <v>25097.209999999963</v>
      </c>
      <c r="L30" s="17"/>
    </row>
    <row r="31" spans="1:12" ht="12.75">
      <c r="A31" s="14"/>
      <c r="B31" s="14"/>
      <c r="C31" s="14"/>
      <c r="D31" s="14" t="s">
        <v>42</v>
      </c>
      <c r="E31" s="15">
        <f>'[1]Лицевые счета домов свод'!E1874</f>
        <v>34368.86</v>
      </c>
      <c r="F31" s="15">
        <f>'[1]Лицевые счета домов свод'!F1874</f>
        <v>-34368.86</v>
      </c>
      <c r="G31" s="15">
        <f>'[1]Лицевые счета домов свод'!G1874</f>
        <v>360299.99999999994</v>
      </c>
      <c r="H31" s="15">
        <f>'[1]Лицевые счета домов свод'!H1874</f>
        <v>350349.78</v>
      </c>
      <c r="I31" s="15">
        <f>'[1]Лицевые счета домов свод'!I1874</f>
        <v>360299.99999999994</v>
      </c>
      <c r="J31" s="15">
        <f>'[1]Лицевые счета домов свод'!J1874</f>
        <v>-44319.0799999999</v>
      </c>
      <c r="K31" s="16">
        <f>'[1]Лицевые счета домов свод'!K1874</f>
        <v>44319.0799999999</v>
      </c>
      <c r="L31" s="17"/>
    </row>
    <row r="32" spans="1:12" ht="12.75">
      <c r="A32" s="14"/>
      <c r="B32" s="14"/>
      <c r="C32" s="14"/>
      <c r="D32" s="14" t="s">
        <v>43</v>
      </c>
      <c r="E32" s="15">
        <f>'[1]Лицевые счета домов свод'!E1875</f>
        <v>24.32</v>
      </c>
      <c r="F32" s="15">
        <f>'[1]Лицевые счета домов свод'!F1875</f>
        <v>0</v>
      </c>
      <c r="G32" s="15">
        <f>'[1]Лицевые счета домов свод'!G1875</f>
        <v>181.08</v>
      </c>
      <c r="H32" s="15">
        <f>'[1]Лицевые счета домов свод'!H1875</f>
        <v>190.31</v>
      </c>
      <c r="I32" s="15">
        <f>'[1]Лицевые счета домов свод'!I1875</f>
        <v>181.08</v>
      </c>
      <c r="J32" s="15">
        <f>'[1]Лицевые счета домов свод'!J1875</f>
        <v>0</v>
      </c>
      <c r="K32" s="15">
        <f>'[1]Лицевые счета домов свод'!K1875</f>
        <v>15.090000000000003</v>
      </c>
      <c r="L32" s="17"/>
    </row>
    <row r="33" spans="1:12" ht="12.75">
      <c r="A33" s="9"/>
      <c r="B33" s="21" t="s">
        <v>44</v>
      </c>
      <c r="C33" s="21"/>
      <c r="D33" s="21"/>
      <c r="E33" s="21">
        <f>SUM(E23:E32)+E12+E22</f>
        <v>697363.53</v>
      </c>
      <c r="F33" s="21">
        <f>SUM(F23:F32)+F12+F22</f>
        <v>-203667.54000000004</v>
      </c>
      <c r="G33" s="21">
        <f>SUM(G23:G32)+G12+G22</f>
        <v>5589751.430000001</v>
      </c>
      <c r="H33" s="21">
        <f>SUM(H23:H32)+H12+H22</f>
        <v>5387906.3</v>
      </c>
      <c r="I33" s="22">
        <f>SUM(I23:I32)+I12+I22</f>
        <v>5517751.7342</v>
      </c>
      <c r="J33" s="22">
        <f>SUM(J23:J32)+J12+J22</f>
        <v>-333522.2042</v>
      </c>
      <c r="K33" s="22">
        <f>SUM(K23:K32)+K12+K22</f>
        <v>899208.6599999997</v>
      </c>
      <c r="L33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3:D3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80" zoomScaleNormal="80" workbookViewId="0" topLeftCell="A25">
      <selection activeCell="E42" sqref="E42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45</v>
      </c>
      <c r="B1" s="23"/>
      <c r="C1" s="23"/>
      <c r="D1" s="23"/>
      <c r="E1" s="23"/>
    </row>
    <row r="2" spans="1:5" ht="12.75">
      <c r="A2" s="24" t="s">
        <v>1</v>
      </c>
      <c r="B2" s="25" t="s">
        <v>46</v>
      </c>
      <c r="C2" s="25" t="s">
        <v>2</v>
      </c>
      <c r="D2" s="25" t="s">
        <v>47</v>
      </c>
      <c r="E2" s="25" t="s">
        <v>48</v>
      </c>
    </row>
    <row r="3" spans="1:5" ht="56.25" customHeight="1">
      <c r="A3" s="26">
        <v>1</v>
      </c>
      <c r="B3" s="27" t="s">
        <v>49</v>
      </c>
      <c r="C3" s="26" t="s">
        <v>50</v>
      </c>
      <c r="D3" s="26" t="s">
        <v>51</v>
      </c>
      <c r="E3" s="26">
        <v>6551.09</v>
      </c>
    </row>
    <row r="4" spans="1:5" ht="12.75">
      <c r="A4" s="26">
        <v>2</v>
      </c>
      <c r="B4" s="28" t="s">
        <v>52</v>
      </c>
      <c r="C4" s="28" t="s">
        <v>50</v>
      </c>
      <c r="D4" s="28" t="s">
        <v>53</v>
      </c>
      <c r="E4" s="28">
        <v>32552.71</v>
      </c>
    </row>
    <row r="5" spans="1:5" ht="12.75">
      <c r="A5" s="26">
        <v>3</v>
      </c>
      <c r="B5" s="28"/>
      <c r="C5" s="28"/>
      <c r="D5" s="28"/>
      <c r="E5" s="28"/>
    </row>
    <row r="6" spans="1:5" ht="12.75">
      <c r="A6" s="29"/>
      <c r="B6" s="29" t="s">
        <v>54</v>
      </c>
      <c r="C6" s="29"/>
      <c r="D6" s="29"/>
      <c r="E6" s="29">
        <f>E3+E4+E5</f>
        <v>39103.8</v>
      </c>
    </row>
    <row r="7" spans="1:5" ht="12.75">
      <c r="A7" s="23" t="s">
        <v>55</v>
      </c>
      <c r="B7" s="23"/>
      <c r="C7" s="23"/>
      <c r="D7" s="23"/>
      <c r="E7" s="23"/>
    </row>
    <row r="8" spans="1:5" ht="12.75">
      <c r="A8" s="24" t="s">
        <v>1</v>
      </c>
      <c r="B8" s="25" t="s">
        <v>46</v>
      </c>
      <c r="C8" s="25" t="s">
        <v>2</v>
      </c>
      <c r="D8" s="25" t="s">
        <v>47</v>
      </c>
      <c r="E8" s="25" t="s">
        <v>48</v>
      </c>
    </row>
    <row r="9" spans="1:5" ht="12.75">
      <c r="A9" s="26">
        <v>1</v>
      </c>
      <c r="B9" s="27" t="s">
        <v>56</v>
      </c>
      <c r="C9" s="26" t="s">
        <v>50</v>
      </c>
      <c r="D9" s="26" t="s">
        <v>57</v>
      </c>
      <c r="E9" s="26">
        <v>4074.89</v>
      </c>
    </row>
    <row r="10" spans="1:5" ht="12.75">
      <c r="A10" s="26">
        <v>2</v>
      </c>
      <c r="B10" s="28" t="s">
        <v>58</v>
      </c>
      <c r="C10" s="28" t="s">
        <v>50</v>
      </c>
      <c r="D10" s="28" t="s">
        <v>57</v>
      </c>
      <c r="E10" s="28">
        <v>4729.93</v>
      </c>
    </row>
    <row r="11" spans="1:5" ht="12.75">
      <c r="A11" s="26">
        <v>3</v>
      </c>
      <c r="B11" s="26"/>
      <c r="C11" s="26"/>
      <c r="D11" s="26"/>
      <c r="E11" s="26"/>
    </row>
    <row r="12" spans="1:5" ht="12.75">
      <c r="A12" s="29"/>
      <c r="B12" s="29" t="s">
        <v>54</v>
      </c>
      <c r="C12" s="29"/>
      <c r="D12" s="29"/>
      <c r="E12" s="29">
        <f>E10+E9+E11</f>
        <v>8804.82</v>
      </c>
    </row>
    <row r="13" spans="1:5" ht="12.75">
      <c r="A13" s="23" t="s">
        <v>59</v>
      </c>
      <c r="B13" s="23"/>
      <c r="C13" s="23"/>
      <c r="D13" s="23"/>
      <c r="E13" s="23"/>
    </row>
    <row r="14" spans="1:5" ht="12.75">
      <c r="A14" s="24" t="s">
        <v>1</v>
      </c>
      <c r="B14" s="25" t="s">
        <v>46</v>
      </c>
      <c r="C14" s="25" t="s">
        <v>2</v>
      </c>
      <c r="D14" s="25" t="s">
        <v>47</v>
      </c>
      <c r="E14" s="25" t="s">
        <v>48</v>
      </c>
    </row>
    <row r="15" spans="1:5" ht="12.75">
      <c r="A15" s="26">
        <v>1</v>
      </c>
      <c r="B15" s="27" t="s">
        <v>60</v>
      </c>
      <c r="C15" s="28" t="s">
        <v>50</v>
      </c>
      <c r="D15" s="26" t="s">
        <v>61</v>
      </c>
      <c r="E15" s="26">
        <v>5455.04</v>
      </c>
    </row>
    <row r="16" spans="1:5" ht="12.75">
      <c r="A16" s="26">
        <v>2</v>
      </c>
      <c r="B16" s="28" t="s">
        <v>62</v>
      </c>
      <c r="C16" s="28" t="s">
        <v>50</v>
      </c>
      <c r="D16" s="28" t="s">
        <v>61</v>
      </c>
      <c r="E16" s="28">
        <v>5201.51</v>
      </c>
    </row>
    <row r="17" spans="1:5" ht="12.75">
      <c r="A17" s="26">
        <v>3</v>
      </c>
      <c r="B17" s="26" t="s">
        <v>63</v>
      </c>
      <c r="C17" s="26" t="s">
        <v>50</v>
      </c>
      <c r="D17" s="26" t="s">
        <v>64</v>
      </c>
      <c r="E17" s="26">
        <v>44572.24</v>
      </c>
    </row>
    <row r="18" spans="1:5" ht="12.75">
      <c r="A18" s="29"/>
      <c r="B18" s="29" t="s">
        <v>54</v>
      </c>
      <c r="C18" s="29"/>
      <c r="D18" s="29"/>
      <c r="E18" s="29">
        <f>E15+E16+E17</f>
        <v>55228.78999999999</v>
      </c>
    </row>
    <row r="19" spans="1:5" ht="12.75">
      <c r="A19" s="23" t="s">
        <v>65</v>
      </c>
      <c r="B19" s="23"/>
      <c r="C19" s="23"/>
      <c r="D19" s="23"/>
      <c r="E19" s="23"/>
    </row>
    <row r="20" spans="1:5" ht="12.75">
      <c r="A20" s="24" t="s">
        <v>1</v>
      </c>
      <c r="B20" s="25" t="s">
        <v>46</v>
      </c>
      <c r="C20" s="25" t="s">
        <v>2</v>
      </c>
      <c r="D20" s="25" t="s">
        <v>47</v>
      </c>
      <c r="E20" s="25" t="s">
        <v>48</v>
      </c>
    </row>
    <row r="21" spans="1:5" ht="12.75">
      <c r="A21" s="26">
        <v>1</v>
      </c>
      <c r="B21" s="27" t="s">
        <v>66</v>
      </c>
      <c r="C21" s="26" t="s">
        <v>50</v>
      </c>
      <c r="D21" s="26"/>
      <c r="E21" s="26">
        <v>28774.13</v>
      </c>
    </row>
    <row r="22" spans="1:5" ht="12.75">
      <c r="A22" s="26">
        <v>2</v>
      </c>
      <c r="B22" s="27" t="s">
        <v>67</v>
      </c>
      <c r="C22" s="26" t="s">
        <v>50</v>
      </c>
      <c r="D22" s="26" t="s">
        <v>68</v>
      </c>
      <c r="E22" s="26">
        <v>2668.79</v>
      </c>
    </row>
    <row r="23" spans="1:5" ht="12.75">
      <c r="A23" s="26">
        <v>3</v>
      </c>
      <c r="B23" s="27" t="s">
        <v>69</v>
      </c>
      <c r="C23" s="26" t="s">
        <v>50</v>
      </c>
      <c r="D23" s="26"/>
      <c r="E23" s="26">
        <v>5777.33</v>
      </c>
    </row>
    <row r="24" spans="1:5" ht="12.75">
      <c r="A24" s="29"/>
      <c r="B24" s="29" t="s">
        <v>54</v>
      </c>
      <c r="C24" s="29"/>
      <c r="D24" s="29"/>
      <c r="E24" s="29">
        <f>E21+E22+E23</f>
        <v>37220.25</v>
      </c>
    </row>
    <row r="25" spans="1:5" ht="12.75">
      <c r="A25" s="23" t="s">
        <v>70</v>
      </c>
      <c r="B25" s="23"/>
      <c r="C25" s="23"/>
      <c r="D25" s="23"/>
      <c r="E25" s="23"/>
    </row>
    <row r="26" spans="1:5" ht="12.75">
      <c r="A26" s="24" t="s">
        <v>1</v>
      </c>
      <c r="B26" s="25" t="s">
        <v>46</v>
      </c>
      <c r="C26" s="25" t="s">
        <v>2</v>
      </c>
      <c r="D26" s="25" t="s">
        <v>47</v>
      </c>
      <c r="E26" s="25" t="s">
        <v>48</v>
      </c>
    </row>
    <row r="27" spans="1:5" ht="12.75">
      <c r="A27" s="26">
        <v>1</v>
      </c>
      <c r="B27" s="27" t="s">
        <v>71</v>
      </c>
      <c r="C27" s="26" t="s">
        <v>50</v>
      </c>
      <c r="D27" s="30"/>
      <c r="E27" s="26">
        <v>4635.63</v>
      </c>
    </row>
    <row r="28" spans="1:5" ht="31.5" customHeight="1">
      <c r="A28" s="26">
        <v>2</v>
      </c>
      <c r="B28" s="27" t="s">
        <v>72</v>
      </c>
      <c r="C28" s="26" t="s">
        <v>50</v>
      </c>
      <c r="D28" s="26" t="s">
        <v>53</v>
      </c>
      <c r="E28" s="26">
        <v>4138.14</v>
      </c>
    </row>
    <row r="29" spans="1:5" ht="12.75">
      <c r="A29" s="26">
        <v>3</v>
      </c>
      <c r="B29" s="28"/>
      <c r="C29" s="28"/>
      <c r="D29" s="28"/>
      <c r="E29" s="28"/>
    </row>
    <row r="30" spans="1:5" ht="12.75">
      <c r="A30" s="26">
        <v>4</v>
      </c>
      <c r="B30" s="28"/>
      <c r="C30" s="28"/>
      <c r="D30" s="28"/>
      <c r="E30" s="28"/>
    </row>
    <row r="31" spans="1:5" ht="12.75">
      <c r="A31" s="26">
        <v>5</v>
      </c>
      <c r="B31" s="26"/>
      <c r="C31" s="26"/>
      <c r="D31" s="26"/>
      <c r="E31" s="26"/>
    </row>
    <row r="32" spans="1:5" ht="12.75">
      <c r="A32" s="29"/>
      <c r="B32" s="29" t="s">
        <v>54</v>
      </c>
      <c r="C32" s="29"/>
      <c r="D32" s="29"/>
      <c r="E32" s="29">
        <f>E28+E29+E30+E27+E31</f>
        <v>8773.77</v>
      </c>
    </row>
    <row r="34" spans="1:5" ht="12.75">
      <c r="A34" s="23" t="s">
        <v>73</v>
      </c>
      <c r="B34" s="23"/>
      <c r="C34" s="23"/>
      <c r="D34" s="23"/>
      <c r="E34" s="23"/>
    </row>
    <row r="35" spans="1:5" ht="12.75">
      <c r="A35" s="24" t="s">
        <v>1</v>
      </c>
      <c r="B35" s="25" t="s">
        <v>46</v>
      </c>
      <c r="C35" s="25" t="s">
        <v>2</v>
      </c>
      <c r="D35" s="25" t="s">
        <v>47</v>
      </c>
      <c r="E35" s="25" t="s">
        <v>48</v>
      </c>
    </row>
    <row r="36" spans="1:5" ht="12.75">
      <c r="A36" s="26">
        <v>1</v>
      </c>
      <c r="B36" s="27" t="s">
        <v>74</v>
      </c>
      <c r="C36" s="26" t="s">
        <v>50</v>
      </c>
      <c r="D36" s="30"/>
      <c r="E36" s="26">
        <v>4898.65</v>
      </c>
    </row>
    <row r="37" spans="1:5" ht="30.75" customHeight="1">
      <c r="A37" s="26">
        <v>2</v>
      </c>
      <c r="B37" s="27" t="s">
        <v>75</v>
      </c>
      <c r="C37" s="26" t="s">
        <v>50</v>
      </c>
      <c r="D37" s="26"/>
      <c r="E37" s="26">
        <v>7283.58</v>
      </c>
    </row>
    <row r="38" spans="1:5" ht="12.75">
      <c r="A38" s="26">
        <v>3</v>
      </c>
      <c r="B38" s="28" t="s">
        <v>76</v>
      </c>
      <c r="C38" s="28" t="s">
        <v>50</v>
      </c>
      <c r="D38" s="28" t="s">
        <v>53</v>
      </c>
      <c r="E38" s="28">
        <v>8472.7</v>
      </c>
    </row>
    <row r="39" spans="1:5" ht="12.75">
      <c r="A39" s="26">
        <v>4</v>
      </c>
      <c r="B39" s="28" t="s">
        <v>77</v>
      </c>
      <c r="C39" s="28" t="s">
        <v>50</v>
      </c>
      <c r="D39" s="28" t="s">
        <v>78</v>
      </c>
      <c r="E39" s="28">
        <v>3465.46</v>
      </c>
    </row>
    <row r="40" spans="1:5" ht="12.75">
      <c r="A40" s="26">
        <v>5</v>
      </c>
      <c r="B40" s="26"/>
      <c r="C40" s="26"/>
      <c r="D40" s="26"/>
      <c r="E40" s="26"/>
    </row>
    <row r="41" spans="1:5" ht="12.75">
      <c r="A41" s="29"/>
      <c r="B41" s="29" t="s">
        <v>54</v>
      </c>
      <c r="C41" s="29"/>
      <c r="D41" s="29"/>
      <c r="E41" s="29">
        <f>E37+E38+E39+E36+E40</f>
        <v>24120.39</v>
      </c>
    </row>
    <row r="42" spans="1:5" ht="12.75">
      <c r="A42" s="31"/>
      <c r="B42" s="31" t="s">
        <v>79</v>
      </c>
      <c r="C42" s="31"/>
      <c r="D42" s="31"/>
      <c r="E42" s="31">
        <f>E6+E12+E18+E24+E32+E41</f>
        <v>173251.82</v>
      </c>
    </row>
  </sheetData>
  <sheetProtection selectLockedCells="1" selectUnlockedCells="1"/>
  <mergeCells count="6">
    <mergeCell ref="A1:E1"/>
    <mergeCell ref="A7:E7"/>
    <mergeCell ref="A13:E13"/>
    <mergeCell ref="A19:E19"/>
    <mergeCell ref="A25:E25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="80" zoomScaleNormal="80" workbookViewId="0" topLeftCell="A85">
      <selection activeCell="E95" sqref="E95"/>
    </sheetView>
  </sheetViews>
  <sheetFormatPr defaultColWidth="12.57421875" defaultRowHeight="12.75"/>
  <cols>
    <col min="1" max="1" width="8.7109375" style="0" customWidth="1"/>
    <col min="2" max="2" width="41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45</v>
      </c>
      <c r="B1" s="23"/>
      <c r="C1" s="23"/>
      <c r="D1" s="23"/>
      <c r="E1" s="23"/>
    </row>
    <row r="2" spans="1:5" ht="12.75">
      <c r="A2" s="24" t="s">
        <v>1</v>
      </c>
      <c r="B2" s="25" t="s">
        <v>46</v>
      </c>
      <c r="C2" s="25" t="s">
        <v>2</v>
      </c>
      <c r="D2" s="25" t="s">
        <v>47</v>
      </c>
      <c r="E2" s="25" t="s">
        <v>48</v>
      </c>
    </row>
    <row r="3" spans="1:5" ht="12.75">
      <c r="A3" s="26">
        <v>1</v>
      </c>
      <c r="B3" s="26" t="s">
        <v>80</v>
      </c>
      <c r="C3" s="26" t="s">
        <v>50</v>
      </c>
      <c r="D3" s="26"/>
      <c r="E3" s="26">
        <v>3178.24</v>
      </c>
    </row>
    <row r="4" spans="1:5" ht="12.75">
      <c r="A4" s="26">
        <v>2</v>
      </c>
      <c r="B4" s="28" t="s">
        <v>81</v>
      </c>
      <c r="C4" s="28" t="s">
        <v>50</v>
      </c>
      <c r="D4" s="32"/>
      <c r="E4" s="32">
        <v>640</v>
      </c>
    </row>
    <row r="5" spans="1:5" ht="12.75">
      <c r="A5" s="26">
        <v>3</v>
      </c>
      <c r="B5" s="28"/>
      <c r="C5" s="32"/>
      <c r="D5" s="32"/>
      <c r="E5" s="32"/>
    </row>
    <row r="6" spans="1:5" ht="12.75">
      <c r="A6" s="29"/>
      <c r="B6" s="29" t="s">
        <v>54</v>
      </c>
      <c r="C6" s="29"/>
      <c r="D6" s="29"/>
      <c r="E6" s="29">
        <f>E4+E3+E5</f>
        <v>3818.24</v>
      </c>
    </row>
    <row r="7" spans="1:5" ht="12.75">
      <c r="A7" s="17"/>
      <c r="B7" s="17"/>
      <c r="C7" s="17"/>
      <c r="D7" s="17"/>
      <c r="E7" s="17"/>
    </row>
    <row r="8" spans="1:5" ht="12.75">
      <c r="A8" s="23" t="s">
        <v>55</v>
      </c>
      <c r="B8" s="23"/>
      <c r="C8" s="23"/>
      <c r="D8" s="23"/>
      <c r="E8" s="23"/>
    </row>
    <row r="9" spans="1:5" ht="12.75">
      <c r="A9" s="24" t="s">
        <v>1</v>
      </c>
      <c r="B9" s="25" t="s">
        <v>46</v>
      </c>
      <c r="C9" s="25" t="s">
        <v>2</v>
      </c>
      <c r="D9" s="25" t="s">
        <v>47</v>
      </c>
      <c r="E9" s="25" t="s">
        <v>48</v>
      </c>
    </row>
    <row r="10" spans="1:5" ht="12.75">
      <c r="A10" s="26">
        <v>1</v>
      </c>
      <c r="B10" s="26" t="s">
        <v>80</v>
      </c>
      <c r="C10" s="26" t="s">
        <v>50</v>
      </c>
      <c r="D10" s="26"/>
      <c r="E10" s="26">
        <v>3178.24</v>
      </c>
    </row>
    <row r="11" spans="1:5" ht="12.75">
      <c r="A11" s="26">
        <v>2</v>
      </c>
      <c r="B11" s="28"/>
      <c r="C11" s="28"/>
      <c r="D11" s="32"/>
      <c r="E11" s="32"/>
    </row>
    <row r="12" spans="1:5" ht="12.75">
      <c r="A12" s="26">
        <v>3</v>
      </c>
      <c r="B12" s="28"/>
      <c r="C12" s="28"/>
      <c r="D12" s="32"/>
      <c r="E12" s="32"/>
    </row>
    <row r="13" spans="1:5" ht="12.75">
      <c r="A13" s="29"/>
      <c r="B13" s="29" t="s">
        <v>54</v>
      </c>
      <c r="C13" s="29"/>
      <c r="D13" s="29"/>
      <c r="E13" s="29">
        <f>E11+E12+E10</f>
        <v>3178.24</v>
      </c>
    </row>
    <row r="14" spans="1:5" ht="12.75">
      <c r="A14" s="17"/>
      <c r="B14" s="17"/>
      <c r="C14" s="17"/>
      <c r="D14" s="17"/>
      <c r="E14" s="17"/>
    </row>
    <row r="15" spans="1:5" ht="12.75">
      <c r="A15" s="23" t="s">
        <v>59</v>
      </c>
      <c r="B15" s="23"/>
      <c r="C15" s="23"/>
      <c r="D15" s="23"/>
      <c r="E15" s="23"/>
    </row>
    <row r="16" spans="1:5" ht="12.75">
      <c r="A16" s="24" t="s">
        <v>1</v>
      </c>
      <c r="B16" s="25" t="s">
        <v>46</v>
      </c>
      <c r="C16" s="25" t="s">
        <v>2</v>
      </c>
      <c r="D16" s="25" t="s">
        <v>47</v>
      </c>
      <c r="E16" s="25" t="s">
        <v>48</v>
      </c>
    </row>
    <row r="17" spans="1:5" ht="12.75">
      <c r="A17" s="26">
        <v>1</v>
      </c>
      <c r="B17" s="26" t="s">
        <v>80</v>
      </c>
      <c r="C17" s="26" t="s">
        <v>50</v>
      </c>
      <c r="D17" s="26"/>
      <c r="E17" s="26">
        <v>3178.24</v>
      </c>
    </row>
    <row r="18" spans="1:5" ht="12.75">
      <c r="A18" s="26">
        <v>2</v>
      </c>
      <c r="B18" s="28" t="s">
        <v>82</v>
      </c>
      <c r="C18" s="28" t="s">
        <v>50</v>
      </c>
      <c r="D18" s="32"/>
      <c r="E18" s="32">
        <v>5101.91</v>
      </c>
    </row>
    <row r="19" spans="1:5" ht="14.25" customHeight="1">
      <c r="A19" s="26">
        <v>3</v>
      </c>
      <c r="B19" s="28"/>
      <c r="C19" s="28"/>
      <c r="D19" s="28"/>
      <c r="E19" s="32"/>
    </row>
    <row r="20" spans="1:5" ht="12.75">
      <c r="A20" s="29"/>
      <c r="B20" s="29" t="s">
        <v>54</v>
      </c>
      <c r="C20" s="29"/>
      <c r="D20" s="29"/>
      <c r="E20" s="29">
        <f>E17+E18+E19</f>
        <v>8280.15</v>
      </c>
    </row>
    <row r="21" spans="1:5" ht="12.75">
      <c r="A21" s="17"/>
      <c r="B21" s="17"/>
      <c r="C21" s="17"/>
      <c r="D21" s="17"/>
      <c r="E21" s="17"/>
    </row>
    <row r="22" spans="1:5" ht="12.75">
      <c r="A22" s="23" t="s">
        <v>83</v>
      </c>
      <c r="B22" s="23"/>
      <c r="C22" s="23"/>
      <c r="D22" s="23"/>
      <c r="E22" s="23"/>
    </row>
    <row r="23" spans="1:5" ht="12.75">
      <c r="A23" s="24" t="s">
        <v>1</v>
      </c>
      <c r="B23" s="25" t="s">
        <v>46</v>
      </c>
      <c r="C23" s="25" t="s">
        <v>2</v>
      </c>
      <c r="D23" s="25" t="s">
        <v>47</v>
      </c>
      <c r="E23" s="25" t="s">
        <v>48</v>
      </c>
    </row>
    <row r="24" spans="1:5" ht="12.75">
      <c r="A24" s="26">
        <v>1</v>
      </c>
      <c r="B24" s="26" t="s">
        <v>80</v>
      </c>
      <c r="C24" s="26" t="s">
        <v>50</v>
      </c>
      <c r="D24" s="26"/>
      <c r="E24" s="26">
        <v>3178.24</v>
      </c>
    </row>
    <row r="25" spans="1:5" ht="12.75">
      <c r="A25" s="26">
        <v>2</v>
      </c>
      <c r="B25" s="28" t="s">
        <v>84</v>
      </c>
      <c r="C25" s="28" t="s">
        <v>50</v>
      </c>
      <c r="D25" s="32"/>
      <c r="E25" s="32">
        <v>1939</v>
      </c>
    </row>
    <row r="26" spans="1:5" ht="12.75">
      <c r="A26" s="26">
        <v>3</v>
      </c>
      <c r="B26" s="28"/>
      <c r="C26" s="28"/>
      <c r="D26" s="32"/>
      <c r="E26" s="32"/>
    </row>
    <row r="27" spans="1:5" ht="12.75">
      <c r="A27" s="26">
        <v>4</v>
      </c>
      <c r="B27" s="28"/>
      <c r="C27" s="28"/>
      <c r="D27" s="32"/>
      <c r="E27" s="32"/>
    </row>
    <row r="28" spans="1:5" ht="12.75">
      <c r="A28" s="29"/>
      <c r="B28" s="29" t="s">
        <v>54</v>
      </c>
      <c r="C28" s="29"/>
      <c r="D28" s="29"/>
      <c r="E28" s="29">
        <f>E25+E26+E24+E27</f>
        <v>5117.24</v>
      </c>
    </row>
    <row r="29" spans="1:5" ht="12.75">
      <c r="A29" s="23" t="s">
        <v>65</v>
      </c>
      <c r="B29" s="23"/>
      <c r="C29" s="23"/>
      <c r="D29" s="23"/>
      <c r="E29" s="23"/>
    </row>
    <row r="30" spans="1:5" ht="12.75">
      <c r="A30" s="24" t="s">
        <v>1</v>
      </c>
      <c r="B30" s="25" t="s">
        <v>46</v>
      </c>
      <c r="C30" s="25" t="s">
        <v>2</v>
      </c>
      <c r="D30" s="25" t="s">
        <v>47</v>
      </c>
      <c r="E30" s="25" t="s">
        <v>48</v>
      </c>
    </row>
    <row r="31" spans="1:5" ht="12.75">
      <c r="A31" s="33">
        <v>1</v>
      </c>
      <c r="B31" s="26" t="s">
        <v>80</v>
      </c>
      <c r="C31" s="26" t="s">
        <v>50</v>
      </c>
      <c r="D31" s="26"/>
      <c r="E31" s="26">
        <v>3178.24</v>
      </c>
    </row>
    <row r="32" spans="1:5" ht="31.5" customHeight="1">
      <c r="A32" s="33">
        <v>2</v>
      </c>
      <c r="B32" s="27" t="s">
        <v>85</v>
      </c>
      <c r="C32" s="26" t="s">
        <v>50</v>
      </c>
      <c r="D32" s="30"/>
      <c r="E32" s="26">
        <v>397.28</v>
      </c>
    </row>
    <row r="33" spans="1:5" ht="12.75">
      <c r="A33" s="33">
        <v>3</v>
      </c>
      <c r="B33" s="28" t="s">
        <v>86</v>
      </c>
      <c r="C33" s="28" t="s">
        <v>50</v>
      </c>
      <c r="D33" s="32" t="s">
        <v>53</v>
      </c>
      <c r="E33" s="32">
        <v>1434.08</v>
      </c>
    </row>
    <row r="34" spans="1:5" ht="12.75">
      <c r="A34" s="33">
        <v>4</v>
      </c>
      <c r="B34" s="28"/>
      <c r="C34" s="28"/>
      <c r="D34" s="32"/>
      <c r="E34" s="32"/>
    </row>
    <row r="35" spans="1:5" ht="12.75">
      <c r="A35" s="33">
        <v>5</v>
      </c>
      <c r="B35" s="28"/>
      <c r="C35" s="28"/>
      <c r="D35" s="32"/>
      <c r="E35" s="32"/>
    </row>
    <row r="36" spans="1:5" ht="12.75">
      <c r="A36" s="29"/>
      <c r="B36" s="29" t="s">
        <v>54</v>
      </c>
      <c r="C36" s="29"/>
      <c r="D36" s="29"/>
      <c r="E36" s="29">
        <f>E32+E35+E33+E34+E31</f>
        <v>5009.599999999999</v>
      </c>
    </row>
    <row r="37" spans="1:5" ht="12.75">
      <c r="A37" s="23" t="s">
        <v>87</v>
      </c>
      <c r="B37" s="23"/>
      <c r="C37" s="23"/>
      <c r="D37" s="23"/>
      <c r="E37" s="23"/>
    </row>
    <row r="38" spans="1:5" ht="12.75">
      <c r="A38" s="24" t="s">
        <v>1</v>
      </c>
      <c r="B38" s="25" t="s">
        <v>46</v>
      </c>
      <c r="C38" s="25" t="s">
        <v>2</v>
      </c>
      <c r="D38" s="25" t="s">
        <v>47</v>
      </c>
      <c r="E38" s="25" t="s">
        <v>48</v>
      </c>
    </row>
    <row r="39" spans="1:5" ht="12.75">
      <c r="A39" s="33">
        <v>1</v>
      </c>
      <c r="B39" s="26" t="s">
        <v>80</v>
      </c>
      <c r="C39" s="26" t="s">
        <v>50</v>
      </c>
      <c r="D39" s="26"/>
      <c r="E39" s="26">
        <v>3178.24</v>
      </c>
    </row>
    <row r="40" spans="1:5" ht="32.25" customHeight="1">
      <c r="A40" s="33">
        <v>2</v>
      </c>
      <c r="B40" s="27" t="s">
        <v>85</v>
      </c>
      <c r="C40" s="26" t="s">
        <v>50</v>
      </c>
      <c r="D40" s="30"/>
      <c r="E40" s="26">
        <v>397.28</v>
      </c>
    </row>
    <row r="41" spans="1:5" ht="12.75">
      <c r="A41" s="33">
        <v>3</v>
      </c>
      <c r="B41" s="27" t="s">
        <v>88</v>
      </c>
      <c r="C41" s="26" t="s">
        <v>50</v>
      </c>
      <c r="D41" s="30"/>
      <c r="E41" s="26">
        <v>5760</v>
      </c>
    </row>
    <row r="42" spans="1:5" ht="30.75" customHeight="1">
      <c r="A42" s="33">
        <v>4</v>
      </c>
      <c r="B42" s="27" t="s">
        <v>89</v>
      </c>
      <c r="C42" s="26" t="s">
        <v>50</v>
      </c>
      <c r="D42" s="30"/>
      <c r="E42" s="26">
        <v>1330.54</v>
      </c>
    </row>
    <row r="43" spans="1:5" ht="12.75">
      <c r="A43" s="33">
        <v>5</v>
      </c>
      <c r="B43" s="27" t="s">
        <v>90</v>
      </c>
      <c r="C43" s="26" t="s">
        <v>50</v>
      </c>
      <c r="D43" s="30"/>
      <c r="E43" s="26">
        <v>1325.39</v>
      </c>
    </row>
    <row r="44" spans="1:5" ht="12.75">
      <c r="A44" s="33">
        <v>6</v>
      </c>
      <c r="B44" s="27" t="s">
        <v>91</v>
      </c>
      <c r="C44" s="26" t="s">
        <v>50</v>
      </c>
      <c r="D44" s="30"/>
      <c r="E44" s="26">
        <v>89378.53</v>
      </c>
    </row>
    <row r="45" spans="1:5" ht="12.75">
      <c r="A45" s="29"/>
      <c r="B45" s="29" t="s">
        <v>54</v>
      </c>
      <c r="C45" s="29"/>
      <c r="D45" s="29"/>
      <c r="E45" s="29">
        <f>E39+E40+E41+E42+E43+E44</f>
        <v>101369.98</v>
      </c>
    </row>
    <row r="46" spans="1:5" ht="12.75">
      <c r="A46" s="23" t="s">
        <v>92</v>
      </c>
      <c r="B46" s="23"/>
      <c r="C46" s="23"/>
      <c r="D46" s="23"/>
      <c r="E46" s="23"/>
    </row>
    <row r="47" spans="1:5" ht="12.75">
      <c r="A47" s="24" t="s">
        <v>1</v>
      </c>
      <c r="B47" s="25" t="s">
        <v>46</v>
      </c>
      <c r="C47" s="25" t="s">
        <v>2</v>
      </c>
      <c r="D47" s="25" t="s">
        <v>47</v>
      </c>
      <c r="E47" s="25" t="s">
        <v>48</v>
      </c>
    </row>
    <row r="48" spans="1:5" ht="12.75">
      <c r="A48" s="26">
        <v>1</v>
      </c>
      <c r="B48" s="26" t="s">
        <v>80</v>
      </c>
      <c r="C48" s="26" t="s">
        <v>50</v>
      </c>
      <c r="D48" s="26"/>
      <c r="E48" s="26">
        <v>3178.24</v>
      </c>
    </row>
    <row r="49" spans="1:5" ht="12.75">
      <c r="A49" s="26">
        <v>2</v>
      </c>
      <c r="B49" s="27" t="s">
        <v>85</v>
      </c>
      <c r="C49" s="26" t="s">
        <v>50</v>
      </c>
      <c r="D49" s="30"/>
      <c r="E49" s="26">
        <v>397.28</v>
      </c>
    </row>
    <row r="50" spans="1:5" ht="12.75">
      <c r="A50" s="26">
        <v>3</v>
      </c>
      <c r="B50" s="28" t="s">
        <v>88</v>
      </c>
      <c r="C50" s="28" t="s">
        <v>50</v>
      </c>
      <c r="D50" s="32"/>
      <c r="E50" s="32">
        <v>5760</v>
      </c>
    </row>
    <row r="51" spans="1:5" ht="12.75">
      <c r="A51" s="26">
        <v>4</v>
      </c>
      <c r="B51" s="28"/>
      <c r="C51" s="28"/>
      <c r="D51" s="32"/>
      <c r="E51" s="32"/>
    </row>
    <row r="52" spans="1:5" ht="12.75">
      <c r="A52" s="26">
        <v>5</v>
      </c>
      <c r="B52" s="28"/>
      <c r="C52" s="28"/>
      <c r="D52" s="32"/>
      <c r="E52" s="32"/>
    </row>
    <row r="53" spans="1:5" ht="12.75">
      <c r="A53" s="29"/>
      <c r="B53" s="29" t="s">
        <v>54</v>
      </c>
      <c r="C53" s="29"/>
      <c r="D53" s="29"/>
      <c r="E53" s="29">
        <f>E49+E52+E50+E51+E48</f>
        <v>9335.52</v>
      </c>
    </row>
    <row r="55" spans="1:5" ht="12.75">
      <c r="A55" s="23" t="s">
        <v>93</v>
      </c>
      <c r="B55" s="23"/>
      <c r="C55" s="23"/>
      <c r="D55" s="23"/>
      <c r="E55" s="23"/>
    </row>
    <row r="56" spans="1:5" ht="12.75">
      <c r="A56" s="24" t="s">
        <v>1</v>
      </c>
      <c r="B56" s="25" t="s">
        <v>46</v>
      </c>
      <c r="C56" s="25" t="s">
        <v>2</v>
      </c>
      <c r="D56" s="25" t="s">
        <v>47</v>
      </c>
      <c r="E56" s="25" t="s">
        <v>48</v>
      </c>
    </row>
    <row r="57" spans="1:5" ht="12.75">
      <c r="A57" s="26">
        <v>1</v>
      </c>
      <c r="B57" s="26" t="s">
        <v>80</v>
      </c>
      <c r="C57" s="26" t="s">
        <v>50</v>
      </c>
      <c r="D57" s="26"/>
      <c r="E57" s="26">
        <v>3178.24</v>
      </c>
    </row>
    <row r="58" spans="1:5" ht="32.25" customHeight="1">
      <c r="A58" s="26">
        <v>2</v>
      </c>
      <c r="B58" s="27" t="s">
        <v>85</v>
      </c>
      <c r="C58" s="26" t="s">
        <v>50</v>
      </c>
      <c r="D58" s="30"/>
      <c r="E58" s="26">
        <v>397.28</v>
      </c>
    </row>
    <row r="59" spans="1:5" ht="12.75">
      <c r="A59" s="26">
        <v>3</v>
      </c>
      <c r="B59" s="28" t="s">
        <v>94</v>
      </c>
      <c r="C59" s="28" t="s">
        <v>50</v>
      </c>
      <c r="D59" s="32"/>
      <c r="E59" s="32">
        <v>5130.67</v>
      </c>
    </row>
    <row r="60" spans="1:5" ht="12.75">
      <c r="A60" s="26">
        <v>4</v>
      </c>
      <c r="B60" s="28" t="s">
        <v>95</v>
      </c>
      <c r="C60" s="28" t="s">
        <v>50</v>
      </c>
      <c r="D60" s="32"/>
      <c r="E60" s="32">
        <v>2975.9</v>
      </c>
    </row>
    <row r="61" spans="1:5" ht="12.75">
      <c r="A61" s="26">
        <v>5</v>
      </c>
      <c r="B61" s="28"/>
      <c r="C61" s="28"/>
      <c r="D61" s="32"/>
      <c r="E61" s="32"/>
    </row>
    <row r="62" spans="1:5" ht="12.75">
      <c r="A62" s="29"/>
      <c r="B62" s="29" t="s">
        <v>54</v>
      </c>
      <c r="C62" s="29"/>
      <c r="D62" s="29"/>
      <c r="E62" s="29">
        <f>E58+E61+E59+E60+E57</f>
        <v>11682.09</v>
      </c>
    </row>
    <row r="64" spans="1:5" ht="12.75">
      <c r="A64" s="23" t="s">
        <v>96</v>
      </c>
      <c r="B64" s="23"/>
      <c r="C64" s="23"/>
      <c r="D64" s="23"/>
      <c r="E64" s="23"/>
    </row>
    <row r="65" spans="1:5" ht="12.75">
      <c r="A65" s="24" t="s">
        <v>1</v>
      </c>
      <c r="B65" s="25" t="s">
        <v>46</v>
      </c>
      <c r="C65" s="25" t="s">
        <v>2</v>
      </c>
      <c r="D65" s="25" t="s">
        <v>47</v>
      </c>
      <c r="E65" s="25" t="s">
        <v>48</v>
      </c>
    </row>
    <row r="66" spans="1:5" ht="12.75">
      <c r="A66" s="26">
        <v>1</v>
      </c>
      <c r="B66" s="26" t="s">
        <v>80</v>
      </c>
      <c r="C66" s="26" t="s">
        <v>50</v>
      </c>
      <c r="D66" s="26"/>
      <c r="E66" s="26">
        <v>3178.24</v>
      </c>
    </row>
    <row r="67" spans="1:5" ht="12.75">
      <c r="A67" s="26">
        <v>2</v>
      </c>
      <c r="B67" s="27" t="s">
        <v>85</v>
      </c>
      <c r="C67" s="26" t="s">
        <v>50</v>
      </c>
      <c r="D67" s="30"/>
      <c r="E67" s="26">
        <v>397.28</v>
      </c>
    </row>
    <row r="68" spans="1:5" ht="12.75">
      <c r="A68" s="29"/>
      <c r="B68" s="29" t="s">
        <v>54</v>
      </c>
      <c r="C68" s="29"/>
      <c r="D68" s="29"/>
      <c r="E68" s="29">
        <f>E66+E67</f>
        <v>3575.5199999999995</v>
      </c>
    </row>
    <row r="70" spans="1:5" ht="12.75">
      <c r="A70" s="23" t="s">
        <v>97</v>
      </c>
      <c r="B70" s="23"/>
      <c r="C70" s="23"/>
      <c r="D70" s="23"/>
      <c r="E70" s="23"/>
    </row>
    <row r="71" spans="1:5" ht="12.75">
      <c r="A71" s="24" t="s">
        <v>1</v>
      </c>
      <c r="B71" s="25" t="s">
        <v>46</v>
      </c>
      <c r="C71" s="25" t="s">
        <v>2</v>
      </c>
      <c r="D71" s="25" t="s">
        <v>47</v>
      </c>
      <c r="E71" s="25" t="s">
        <v>48</v>
      </c>
    </row>
    <row r="72" spans="1:5" ht="12.75">
      <c r="A72" s="26">
        <v>1</v>
      </c>
      <c r="B72" s="26" t="s">
        <v>80</v>
      </c>
      <c r="C72" s="26" t="s">
        <v>50</v>
      </c>
      <c r="D72" s="26"/>
      <c r="E72" s="26">
        <v>3178.24</v>
      </c>
    </row>
    <row r="73" spans="1:5" ht="12.75">
      <c r="A73" s="26">
        <v>2</v>
      </c>
      <c r="B73" s="27" t="s">
        <v>85</v>
      </c>
      <c r="C73" s="26" t="s">
        <v>50</v>
      </c>
      <c r="D73" s="30"/>
      <c r="E73" s="26">
        <v>397.28</v>
      </c>
    </row>
    <row r="74" spans="1:5" ht="12.75">
      <c r="A74" s="26">
        <v>3</v>
      </c>
      <c r="B74" s="27" t="s">
        <v>98</v>
      </c>
      <c r="C74" s="26" t="s">
        <v>50</v>
      </c>
      <c r="D74" s="30"/>
      <c r="E74" s="26">
        <v>464</v>
      </c>
    </row>
    <row r="75" spans="1:5" ht="12.75">
      <c r="A75" s="26">
        <v>4</v>
      </c>
      <c r="B75" s="27" t="s">
        <v>99</v>
      </c>
      <c r="C75" s="26" t="s">
        <v>50</v>
      </c>
      <c r="D75" s="30"/>
      <c r="E75" s="26">
        <v>24240.55</v>
      </c>
    </row>
    <row r="76" spans="1:5" ht="12.75">
      <c r="A76" s="29"/>
      <c r="B76" s="29" t="s">
        <v>54</v>
      </c>
      <c r="C76" s="29"/>
      <c r="D76" s="29"/>
      <c r="E76" s="29">
        <f>E72+E73+E74+E75</f>
        <v>28280.07</v>
      </c>
    </row>
    <row r="78" spans="1:5" ht="12.75">
      <c r="A78" s="23" t="s">
        <v>70</v>
      </c>
      <c r="B78" s="23"/>
      <c r="C78" s="23"/>
      <c r="D78" s="23"/>
      <c r="E78" s="23"/>
    </row>
    <row r="79" spans="1:5" ht="12.75">
      <c r="A79" s="24" t="s">
        <v>1</v>
      </c>
      <c r="B79" s="25" t="s">
        <v>46</v>
      </c>
      <c r="C79" s="25" t="s">
        <v>2</v>
      </c>
      <c r="D79" s="25" t="s">
        <v>47</v>
      </c>
      <c r="E79" s="25" t="s">
        <v>48</v>
      </c>
    </row>
    <row r="80" spans="1:5" ht="12.75">
      <c r="A80" s="26">
        <v>1</v>
      </c>
      <c r="B80" s="26" t="s">
        <v>80</v>
      </c>
      <c r="C80" s="26" t="s">
        <v>50</v>
      </c>
      <c r="D80" s="26"/>
      <c r="E80" s="26">
        <v>3178.24</v>
      </c>
    </row>
    <row r="81" spans="1:5" ht="29.25" customHeight="1">
      <c r="A81" s="26">
        <v>2</v>
      </c>
      <c r="B81" s="27" t="s">
        <v>85</v>
      </c>
      <c r="C81" s="26" t="s">
        <v>50</v>
      </c>
      <c r="D81" s="30"/>
      <c r="E81" s="26">
        <v>397.28</v>
      </c>
    </row>
    <row r="82" spans="1:5" ht="12.75">
      <c r="A82" s="26">
        <v>3</v>
      </c>
      <c r="B82" s="26" t="s">
        <v>100</v>
      </c>
      <c r="C82" s="26" t="s">
        <v>50</v>
      </c>
      <c r="D82" s="30"/>
      <c r="E82" s="26">
        <v>2832.36</v>
      </c>
    </row>
    <row r="83" spans="1:5" ht="29.25" customHeight="1">
      <c r="A83" s="26">
        <v>4</v>
      </c>
      <c r="B83" s="26" t="s">
        <v>101</v>
      </c>
      <c r="C83" s="26" t="s">
        <v>50</v>
      </c>
      <c r="D83" s="26"/>
      <c r="E83" s="26">
        <v>578.36</v>
      </c>
    </row>
    <row r="84" spans="1:5" ht="29.25" customHeight="1">
      <c r="A84" s="26">
        <v>5</v>
      </c>
      <c r="B84" s="27" t="s">
        <v>102</v>
      </c>
      <c r="C84" s="26" t="s">
        <v>50</v>
      </c>
      <c r="D84" s="26" t="s">
        <v>103</v>
      </c>
      <c r="E84" s="26">
        <v>4421.62</v>
      </c>
    </row>
    <row r="85" spans="1:5" ht="12.75">
      <c r="A85" s="29"/>
      <c r="B85" s="29" t="s">
        <v>54</v>
      </c>
      <c r="C85" s="29"/>
      <c r="D85" s="29"/>
      <c r="E85" s="29">
        <f>E80+E81+E82+E83+E84</f>
        <v>11407.859999999999</v>
      </c>
    </row>
    <row r="87" spans="1:5" ht="12.75">
      <c r="A87" s="23" t="s">
        <v>73</v>
      </c>
      <c r="B87" s="23"/>
      <c r="C87" s="23"/>
      <c r="D87" s="23"/>
      <c r="E87" s="23"/>
    </row>
    <row r="88" spans="1:5" ht="12.75">
      <c r="A88" s="24" t="s">
        <v>1</v>
      </c>
      <c r="B88" s="25" t="s">
        <v>46</v>
      </c>
      <c r="C88" s="25" t="s">
        <v>2</v>
      </c>
      <c r="D88" s="25" t="s">
        <v>47</v>
      </c>
      <c r="E88" s="25" t="s">
        <v>48</v>
      </c>
    </row>
    <row r="89" spans="1:5" ht="12.75">
      <c r="A89" s="26">
        <v>1</v>
      </c>
      <c r="B89" s="26" t="s">
        <v>80</v>
      </c>
      <c r="C89" s="26" t="s">
        <v>50</v>
      </c>
      <c r="D89" s="26"/>
      <c r="E89" s="26">
        <v>3178.24</v>
      </c>
    </row>
    <row r="90" spans="1:5" ht="29.25" customHeight="1">
      <c r="A90" s="26">
        <v>2</v>
      </c>
      <c r="B90" s="27" t="s">
        <v>85</v>
      </c>
      <c r="C90" s="26" t="s">
        <v>50</v>
      </c>
      <c r="D90" s="30"/>
      <c r="E90" s="26">
        <v>397.28</v>
      </c>
    </row>
    <row r="91" spans="1:5" ht="32.25" customHeight="1">
      <c r="A91" s="26">
        <v>3</v>
      </c>
      <c r="B91" s="27" t="s">
        <v>104</v>
      </c>
      <c r="C91" s="26" t="s">
        <v>50</v>
      </c>
      <c r="D91" s="30"/>
      <c r="E91" s="26">
        <v>3992.28</v>
      </c>
    </row>
    <row r="92" spans="1:5" ht="12.75">
      <c r="A92" s="26">
        <v>4</v>
      </c>
      <c r="B92" s="26" t="s">
        <v>105</v>
      </c>
      <c r="C92" s="26" t="s">
        <v>50</v>
      </c>
      <c r="D92" s="30"/>
      <c r="E92" s="26">
        <v>704.53</v>
      </c>
    </row>
    <row r="93" spans="1:5" ht="12.75">
      <c r="A93" s="29"/>
      <c r="B93" s="29" t="s">
        <v>54</v>
      </c>
      <c r="C93" s="29"/>
      <c r="D93" s="29"/>
      <c r="E93" s="29">
        <f>E89+E90+E91+E923+E92</f>
        <v>8272.33</v>
      </c>
    </row>
    <row r="95" spans="1:5" ht="12.75">
      <c r="A95" s="34"/>
      <c r="B95" s="34" t="s">
        <v>79</v>
      </c>
      <c r="C95" s="34"/>
      <c r="D95" s="34"/>
      <c r="E95" s="34">
        <f>E6+E13+E20+E28+E36+E45+E53+E62+E68+E76+E85+E93</f>
        <v>199326.83999999997</v>
      </c>
    </row>
  </sheetData>
  <sheetProtection selectLockedCells="1" selectUnlockedCells="1"/>
  <mergeCells count="12">
    <mergeCell ref="A1:E1"/>
    <mergeCell ref="A8:E8"/>
    <mergeCell ref="A15:E15"/>
    <mergeCell ref="A22:E22"/>
    <mergeCell ref="A29:E29"/>
    <mergeCell ref="A37:E37"/>
    <mergeCell ref="A46:E46"/>
    <mergeCell ref="A55:E55"/>
    <mergeCell ref="A64:E64"/>
    <mergeCell ref="A70:E70"/>
    <mergeCell ref="A78:E78"/>
    <mergeCell ref="A87:E8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2015-12-10T07:11:52Z</cp:lastPrinted>
  <dcterms:modified xsi:type="dcterms:W3CDTF">2016-03-09T12:55:19Z</dcterms:modified>
  <cp:category/>
  <cp:version/>
  <cp:contentType/>
  <cp:contentStatus/>
  <cp:revision>167</cp:revision>
</cp:coreProperties>
</file>