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<sst xmlns="http://schemas.openxmlformats.org/spreadsheetml/2006/main" count="286" uniqueCount="115">
  <si>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</si>
  <si>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</si>
  <si>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</si>
  <si>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</si>
  <si>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</si>
  <si>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</si>
  <si>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</si>
  <si>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</si>
  <si>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</si>
  <si>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</si>
  <si>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</si>
  <si>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</si>
  <si>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</si>
  <si>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</si>
  <si>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Смирновский</t>
  </si>
  <si>
    <t>01.11.2013 г.</t>
  </si>
  <si>
    <t xml:space="preserve">Ремонт жилья </t>
  </si>
  <si>
    <t>Узлы учета</t>
  </si>
  <si>
    <t>Капремонт лифта</t>
  </si>
  <si>
    <t xml:space="preserve">Ремонт жилья:субабоненты </t>
  </si>
  <si>
    <t>Узлы учета: субабоненты</t>
  </si>
  <si>
    <t>Ремонт УУТЭ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</si>
  <si>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</si>
  <si>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</si>
  <si>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</si>
  <si>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</si>
  <si>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</si>
  <si>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</si>
  <si>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</si>
  <si>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</si>
  <si>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</si>
  <si>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</si>
  <si>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</si>
  <si>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</si>
  <si>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</si>
  <si>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</si>
  <si>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</si>
  <si>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</si>
  <si>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</si>
  <si>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</si>
  <si>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</si>
  <si>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</si>
  <si>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</si>
  <si>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</si>
  <si>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</si>
  <si>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</si>
  <si>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</si>
  <si>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ГВС ф 75 мм</t>
  </si>
  <si>
    <t>Смирновский 137</t>
  </si>
  <si>
    <t>Подъезд №1, №2 (подвал)</t>
  </si>
  <si>
    <t>ИТОГО</t>
  </si>
  <si>
    <t>Июль 2015 г.</t>
  </si>
  <si>
    <t>Ремонт кровли</t>
  </si>
  <si>
    <t>Сентябрь 2015 г.</t>
  </si>
  <si>
    <t>Смена трубопровода ф 25,20 мм 98 стояков)</t>
  </si>
  <si>
    <t>кв. 109,113,117,121,125-129,133,137,141</t>
  </si>
  <si>
    <t>Октябрь 2015 г.</t>
  </si>
  <si>
    <t>Смена трубопровода ЦО ф 25 мм</t>
  </si>
  <si>
    <t>кв. 148</t>
  </si>
  <si>
    <t>Ноябрь 2015 г.</t>
  </si>
  <si>
    <t>Смена трубопровода ЦО ф 25,20 мм</t>
  </si>
  <si>
    <t>кв. 116,120,124,128,132,136,140,144 (4 стояка-спальня, 2 стояка — кухня,зал)</t>
  </si>
  <si>
    <t>Декабрь 2015 г.</t>
  </si>
  <si>
    <t>Изготовление и установка ограждения контейнерной площадки</t>
  </si>
  <si>
    <t>Асфальтирование площадки под ТГО</t>
  </si>
  <si>
    <t>Смена трубопровода ЦК ф 110 мм</t>
  </si>
  <si>
    <t>Подъезд №1, подвал</t>
  </si>
  <si>
    <t>Смена трубопровода ф 110 мм</t>
  </si>
  <si>
    <t>Подъезд №2, подвал</t>
  </si>
  <si>
    <t>ВСЕГО</t>
  </si>
  <si>
    <t>Т/о общедомовых приборов учета электроэнергии</t>
  </si>
  <si>
    <t>Очистка внутренних ливневок от снега</t>
  </si>
  <si>
    <t>Замена отвода ЦК ф 110 мм х 45 гр.</t>
  </si>
  <si>
    <t>подвал</t>
  </si>
  <si>
    <t>Установка муфты соед. ГВС ф 32 мм</t>
  </si>
  <si>
    <t>кв. 66</t>
  </si>
  <si>
    <t>Февраль 2015 г.</t>
  </si>
  <si>
    <t>Устранение непрогрева системы ЦО, проверка на прогрев отопительных приборов</t>
  </si>
  <si>
    <t>кв. 175</t>
  </si>
  <si>
    <t>Март 2015 г.</t>
  </si>
  <si>
    <t>Смена трубопровода ГВС ф 32 мм</t>
  </si>
  <si>
    <t>Апрель 2015 г.</t>
  </si>
  <si>
    <t>Закрытие отопительного периода: слив воды из системы</t>
  </si>
  <si>
    <t>Май 2015 г.</t>
  </si>
  <si>
    <t>Июнь 2015 г.</t>
  </si>
  <si>
    <t>Дезинсекция подвального помещения</t>
  </si>
  <si>
    <t>Благоустройство дворовой территории</t>
  </si>
  <si>
    <t>Очистка кровли от мусора</t>
  </si>
  <si>
    <t>Окраска газопровода</t>
  </si>
  <si>
    <t>Август 2015 г.</t>
  </si>
  <si>
    <t>Опрессовка внутренней системы ЦО</t>
  </si>
  <si>
    <t>Слив воды из системы ЦО</t>
  </si>
  <si>
    <t>Ремонт стяжки полов в подъездах</t>
  </si>
  <si>
    <t>Нумерация этажей возле лифта</t>
  </si>
  <si>
    <t>Установка сбросного крана на ГВС</t>
  </si>
  <si>
    <t>кв. 144</t>
  </si>
  <si>
    <t>Установка перил в подъездах</t>
  </si>
  <si>
    <t>Подъезды № 3,4,5</t>
  </si>
  <si>
    <t>кв. 5,65</t>
  </si>
  <si>
    <t>Подготовка к запуску системы ЦО: промывка системы</t>
  </si>
  <si>
    <t>Смена труб ф 32 мм</t>
  </si>
  <si>
    <t>Подъезд № 4 (подвал)</t>
  </si>
  <si>
    <t>Ликвидация воздушных пробок в стояках</t>
  </si>
  <si>
    <t>кв. 109,113,117,121,125,129,133,137,141,148,152,156,160,164,168,172,176,180,75,79,83,87,91,95,99,103,107,3,7,11,15,19,23,27,31,35,111,115,119,123,127,131,135,139,143,37,41,45,49,53,57,61,65,69,40,44,48,52,56,60,64,68,72,4,8,12,16,20,24,28,32,36</t>
  </si>
  <si>
    <t>Т/о общедомовых приборов учета электроэнергии: снятие начислений за период: с января по ноябрь 2015 г.</t>
  </si>
  <si>
    <t>Устройство бетонной площадки под мусорные баки</t>
  </si>
  <si>
    <t>Подъезд № 1, подвал</t>
  </si>
  <si>
    <t>№</t>
  </si>
  <si>
    <t>Наименование работ</t>
  </si>
  <si>
    <t xml:space="preserve">Стоимость, руб. </t>
  </si>
  <si>
    <t>Экспертиза сметной документации</t>
  </si>
  <si>
    <t>техническое освидетельствование лифтов ООО Ницел</t>
  </si>
  <si>
    <t>проект на замену лифтов</t>
  </si>
  <si>
    <t>подготовка сметной документации</t>
  </si>
  <si>
    <t>оплата подрядной организации — ООО «РостовЛифт Монтаж»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</si>
</sst>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justify"/>
    </xf>
    <xf numFmtId="164" fontId="11" fillId="0" borderId="1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6" borderId="0" xfId="0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74">
          <cell r="E2074">
            <v>39730.84</v>
          </cell>
          <cell r="F2074">
            <v>-396056.6</v>
          </cell>
          <cell r="G2074">
            <v>511845.12000000005</v>
          </cell>
          <cell r="H2074">
            <v>507769.36000000004</v>
          </cell>
          <cell r="I2074">
            <v>371331.1700000001</v>
          </cell>
          <cell r="J2074">
            <v>-259618.41000000003</v>
          </cell>
          <cell r="K2074">
            <v>43806.600000000035</v>
          </cell>
        </row>
        <row r="2075"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</row>
        <row r="2076">
          <cell r="E2076">
            <v>212145.72</v>
          </cell>
          <cell r="F2076">
            <v>-393930.3</v>
          </cell>
          <cell r="G2076">
            <v>0</v>
          </cell>
          <cell r="H2076">
            <v>201624.27000000002</v>
          </cell>
          <cell r="I2076">
            <v>0</v>
          </cell>
          <cell r="J2076">
            <v>-192306.02999999997</v>
          </cell>
          <cell r="K2076">
            <v>10521.449999999983</v>
          </cell>
        </row>
        <row r="2077">
          <cell r="E2077">
            <v>40000</v>
          </cell>
          <cell r="F2077">
            <v>20000</v>
          </cell>
          <cell r="G2077">
            <v>60000</v>
          </cell>
          <cell r="H2077">
            <v>60000</v>
          </cell>
          <cell r="I2077">
            <v>0</v>
          </cell>
          <cell r="J2077">
            <v>80000</v>
          </cell>
          <cell r="K2077">
            <v>40000</v>
          </cell>
        </row>
        <row r="2078"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E2079">
            <v>-407.32</v>
          </cell>
          <cell r="F2079">
            <v>407.32</v>
          </cell>
          <cell r="G2079">
            <v>0</v>
          </cell>
          <cell r="H2079">
            <v>0</v>
          </cell>
          <cell r="I2079">
            <v>0</v>
          </cell>
          <cell r="J2079">
            <v>407.32</v>
          </cell>
          <cell r="K2079">
            <v>-407.32</v>
          </cell>
        </row>
        <row r="2081">
          <cell r="E2081">
            <v>10285.94</v>
          </cell>
          <cell r="F2081">
            <v>120573.73</v>
          </cell>
          <cell r="G2081">
            <v>175911.11999999997</v>
          </cell>
          <cell r="H2081">
            <v>169460.45000000004</v>
          </cell>
          <cell r="I2081">
            <v>148506.59999999998</v>
          </cell>
          <cell r="J2081">
            <v>141527.58000000007</v>
          </cell>
          <cell r="K2081">
            <v>16736.609999999928</v>
          </cell>
        </row>
        <row r="2082">
          <cell r="E2082">
            <v>8634.07</v>
          </cell>
          <cell r="F2082">
            <v>-8634.07</v>
          </cell>
          <cell r="G2082">
            <v>143639.87</v>
          </cell>
          <cell r="H2082">
            <v>138372.73</v>
          </cell>
          <cell r="I2082">
            <v>143639.87</v>
          </cell>
          <cell r="J2082">
            <v>-13901.209999999992</v>
          </cell>
          <cell r="K2082">
            <v>13901.209999999992</v>
          </cell>
        </row>
        <row r="2083">
          <cell r="E2083">
            <v>575.62</v>
          </cell>
          <cell r="F2083">
            <v>662.35</v>
          </cell>
          <cell r="G2083">
            <v>53625.50000000001</v>
          </cell>
          <cell r="H2083">
            <v>51659.17</v>
          </cell>
          <cell r="I2083">
            <v>0</v>
          </cell>
          <cell r="J2083">
            <v>52321.52</v>
          </cell>
          <cell r="K2083">
            <v>2541.9500000000116</v>
          </cell>
        </row>
        <row r="2084">
          <cell r="E2084">
            <v>0</v>
          </cell>
          <cell r="F2084">
            <v>0</v>
          </cell>
          <cell r="G2084">
            <v>50752.689999999995</v>
          </cell>
          <cell r="H2084">
            <v>48891.68</v>
          </cell>
          <cell r="I2084">
            <v>0</v>
          </cell>
          <cell r="J2084">
            <v>48891.68</v>
          </cell>
          <cell r="K2084">
            <v>1861.0099999999948</v>
          </cell>
        </row>
        <row r="2085">
          <cell r="E2085">
            <v>610.26</v>
          </cell>
          <cell r="F2085">
            <v>6277.04</v>
          </cell>
          <cell r="G2085">
            <v>10150.599999999999</v>
          </cell>
          <cell r="H2085">
            <v>9778.320000000002</v>
          </cell>
          <cell r="I2085">
            <v>15129.6</v>
          </cell>
          <cell r="J2085">
            <v>925.7600000000002</v>
          </cell>
          <cell r="K2085">
            <v>982.5399999999972</v>
          </cell>
        </row>
        <row r="2086">
          <cell r="E2086">
            <v>17.24</v>
          </cell>
          <cell r="F2086">
            <v>391.73</v>
          </cell>
          <cell r="G2086">
            <v>287.43</v>
          </cell>
          <cell r="H2086">
            <v>276.73</v>
          </cell>
          <cell r="I2086">
            <v>0</v>
          </cell>
          <cell r="J2086">
            <v>668.46</v>
          </cell>
          <cell r="K2086">
            <v>27.939999999999998</v>
          </cell>
        </row>
        <row r="2087">
          <cell r="E2087">
            <v>4368.85</v>
          </cell>
          <cell r="F2087">
            <v>-4368.85</v>
          </cell>
          <cell r="G2087">
            <v>72681.76999999999</v>
          </cell>
          <cell r="H2087">
            <v>70016.59000000001</v>
          </cell>
          <cell r="I2087">
            <v>72681.76999999999</v>
          </cell>
          <cell r="J2087">
            <v>-7034.029999999984</v>
          </cell>
          <cell r="K2087">
            <v>7034.029999999984</v>
          </cell>
        </row>
        <row r="2088">
          <cell r="E2088">
            <v>2129.73</v>
          </cell>
          <cell r="F2088">
            <v>-230646.45</v>
          </cell>
          <cell r="G2088">
            <v>35431.08</v>
          </cell>
          <cell r="H2088">
            <v>34131.94</v>
          </cell>
          <cell r="I2088">
            <v>223478.6714</v>
          </cell>
          <cell r="J2088">
            <v>-419993.1814</v>
          </cell>
          <cell r="K2088">
            <v>3428.8700000000026</v>
          </cell>
        </row>
        <row r="2089">
          <cell r="E2089">
            <v>546.85</v>
          </cell>
          <cell r="F2089">
            <v>7405.43</v>
          </cell>
          <cell r="G2089">
            <v>9097.11</v>
          </cell>
          <cell r="H2089">
            <v>8763.6</v>
          </cell>
          <cell r="I2089">
            <v>0</v>
          </cell>
          <cell r="J2089">
            <v>16169.03</v>
          </cell>
          <cell r="K2089">
            <v>880.3600000000006</v>
          </cell>
        </row>
        <row r="2091">
          <cell r="E2091">
            <v>9828.18</v>
          </cell>
          <cell r="F2091">
            <v>-9829.18</v>
          </cell>
          <cell r="G2091">
            <v>116859.60000000002</v>
          </cell>
          <cell r="H2091">
            <v>116646.48000000001</v>
          </cell>
          <cell r="I2091">
            <v>116859.60000000002</v>
          </cell>
          <cell r="J2091">
            <v>-10042.300000000003</v>
          </cell>
          <cell r="K2091">
            <v>10041.300000000017</v>
          </cell>
        </row>
        <row r="2092">
          <cell r="E2092">
            <v>80406.51</v>
          </cell>
          <cell r="F2092">
            <v>-80406.51</v>
          </cell>
          <cell r="G2092">
            <v>1028173.56</v>
          </cell>
          <cell r="H2092">
            <v>1027446.9000000001</v>
          </cell>
          <cell r="I2092">
            <v>1028173.56</v>
          </cell>
          <cell r="J2092">
            <v>-81133.16999999993</v>
          </cell>
          <cell r="K2092">
            <v>81133.16999999993</v>
          </cell>
        </row>
        <row r="2093">
          <cell r="E2093">
            <v>408380.19</v>
          </cell>
          <cell r="F2093">
            <v>-408380.19</v>
          </cell>
          <cell r="G2093">
            <v>3209615.4299999997</v>
          </cell>
          <cell r="H2093">
            <v>3120755.08</v>
          </cell>
          <cell r="I2093">
            <v>3209615.4299999997</v>
          </cell>
          <cell r="J2093">
            <v>-497240.5399999996</v>
          </cell>
          <cell r="K2093">
            <v>497240.5399999996</v>
          </cell>
        </row>
        <row r="2094">
          <cell r="E2094">
            <v>-159.21</v>
          </cell>
          <cell r="F2094">
            <v>159.21</v>
          </cell>
          <cell r="G2094">
            <v>0</v>
          </cell>
          <cell r="H2094">
            <v>-60.31</v>
          </cell>
          <cell r="I2094">
            <v>0</v>
          </cell>
          <cell r="J2094">
            <v>98.9</v>
          </cell>
          <cell r="K2094">
            <v>-98.9</v>
          </cell>
        </row>
        <row r="2095">
          <cell r="E2095">
            <v>1081.19</v>
          </cell>
          <cell r="F2095">
            <v>0</v>
          </cell>
          <cell r="G2095">
            <v>12855.719999999996</v>
          </cell>
          <cell r="H2095">
            <v>12832.32</v>
          </cell>
          <cell r="I2095">
            <v>12832.32</v>
          </cell>
          <cell r="J2095">
            <v>0</v>
          </cell>
          <cell r="K2095">
            <v>1104.5899999999965</v>
          </cell>
        </row>
        <row r="2096">
          <cell r="E2096">
            <v>17644.92</v>
          </cell>
          <cell r="F2096">
            <v>-17644.92</v>
          </cell>
          <cell r="G2096">
            <v>222033.23999999996</v>
          </cell>
          <cell r="H2096">
            <v>220615.39000000004</v>
          </cell>
          <cell r="I2096">
            <v>222033.23999999996</v>
          </cell>
          <cell r="J2096">
            <v>-19062.76999999993</v>
          </cell>
          <cell r="K2096">
            <v>19062.76999999993</v>
          </cell>
        </row>
        <row r="2097">
          <cell r="E2097">
            <v>17690.81</v>
          </cell>
          <cell r="F2097">
            <v>-17690.81</v>
          </cell>
          <cell r="G2097">
            <v>210347.28</v>
          </cell>
          <cell r="H2097">
            <v>209963.96000000002</v>
          </cell>
          <cell r="I2097">
            <v>228936.65</v>
          </cell>
          <cell r="J2097">
            <v>-36663.49999999997</v>
          </cell>
          <cell r="K2097">
            <v>18074.129999999976</v>
          </cell>
        </row>
        <row r="2098">
          <cell r="E2098">
            <v>19951.44</v>
          </cell>
          <cell r="F2098">
            <v>-19951.44</v>
          </cell>
          <cell r="G2098">
            <v>237226.31999999995</v>
          </cell>
          <cell r="H2098">
            <v>236793.85</v>
          </cell>
          <cell r="I2098">
            <v>237226.31999999995</v>
          </cell>
          <cell r="J2098">
            <v>-20383.909999999945</v>
          </cell>
          <cell r="K2098">
            <v>20383.909999999945</v>
          </cell>
        </row>
        <row r="2099">
          <cell r="E2099">
            <v>34531.9</v>
          </cell>
          <cell r="F2099">
            <v>-34531.9</v>
          </cell>
          <cell r="G2099">
            <v>385636.6800000001</v>
          </cell>
          <cell r="H2099">
            <v>387163.58999999997</v>
          </cell>
          <cell r="I2099">
            <v>385636.6800000001</v>
          </cell>
          <cell r="J2099">
            <v>-33004.990000000165</v>
          </cell>
          <cell r="K2099">
            <v>33004.990000000165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F14" sqref="F14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6" width="17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0.8515625" style="0" customWidth="1"/>
    <col min="12" max="12" width="19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53</v>
      </c>
      <c r="B5" s="10" t="s">
        <v>14</v>
      </c>
      <c r="C5" s="11">
        <v>137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1</v>
      </c>
      <c r="B6" s="14"/>
      <c r="C6" s="14"/>
      <c r="D6" s="14" t="s">
        <v>16</v>
      </c>
      <c r="E6" s="15">
        <f>'[1]Лицевые счета домов свод'!E2074</f>
        <v>39730.84</v>
      </c>
      <c r="F6" s="15">
        <f>'[1]Лицевые счета домов свод'!F2074</f>
        <v>-396056.6</v>
      </c>
      <c r="G6" s="15">
        <f>'[1]Лицевые счета домов свод'!G2074</f>
        <v>511845.12000000005</v>
      </c>
      <c r="H6" s="15">
        <f>'[1]Лицевые счета домов свод'!H2074</f>
        <v>507769.36000000004</v>
      </c>
      <c r="I6" s="15">
        <f>'[1]Лицевые счета домов свод'!I2074</f>
        <v>371331.1700000001</v>
      </c>
      <c r="J6" s="15">
        <f>'[1]Лицевые счета домов свод'!J2074</f>
        <v>-259618.41000000003</v>
      </c>
      <c r="K6" s="15">
        <f>'[1]Лицевые счета домов свод'!K2074</f>
        <v>43806.600000000035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свод'!E2075</f>
        <v>0</v>
      </c>
      <c r="F7" s="15">
        <f>'[1]Лицевые счета домов свод'!F2075</f>
        <v>0</v>
      </c>
      <c r="G7" s="15">
        <f>'[1]Лицевые счета домов свод'!G2075</f>
        <v>0</v>
      </c>
      <c r="H7" s="15">
        <f>'[1]Лицевые счета домов свод'!H2075</f>
        <v>0</v>
      </c>
      <c r="I7" s="15">
        <f>'[1]Лицевые счета домов свод'!I2075</f>
        <v>0</v>
      </c>
      <c r="J7" s="15">
        <f>'[1]Лицевые счета домов свод'!J2075</f>
        <v>0</v>
      </c>
      <c r="K7" s="15">
        <f>'[1]Лицевые счета домов свод'!K2075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свод'!E2076</f>
        <v>212145.72</v>
      </c>
      <c r="F8" s="15">
        <f>'[1]Лицевые счета домов свод'!F2076</f>
        <v>-393930.3</v>
      </c>
      <c r="G8" s="15">
        <f>'[1]Лицевые счета домов свод'!G2076</f>
        <v>0</v>
      </c>
      <c r="H8" s="15">
        <f>'[1]Лицевые счета домов свод'!H2076</f>
        <v>201624.27000000002</v>
      </c>
      <c r="I8" s="15">
        <f>'[1]Лицевые счета домов свод'!I2076</f>
        <v>0</v>
      </c>
      <c r="J8" s="15">
        <f>'[1]Лицевые счета домов свод'!J2076</f>
        <v>-192306.02999999997</v>
      </c>
      <c r="K8" s="15">
        <f>'[1]Лицевые счета домов свод'!K2076</f>
        <v>10521.449999999983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свод'!E2077</f>
        <v>40000</v>
      </c>
      <c r="F9" s="15">
        <f>'[1]Лицевые счета домов свод'!F2077</f>
        <v>20000</v>
      </c>
      <c r="G9" s="15">
        <f>'[1]Лицевые счета домов свод'!G2077</f>
        <v>60000</v>
      </c>
      <c r="H9" s="15">
        <f>'[1]Лицевые счета домов свод'!H2077</f>
        <v>60000</v>
      </c>
      <c r="I9" s="15">
        <f>'[1]Лицевые счета домов свод'!I2077</f>
        <v>0</v>
      </c>
      <c r="J9" s="15">
        <f>'[1]Лицевые счета домов свод'!J2077</f>
        <v>80000</v>
      </c>
      <c r="K9" s="15">
        <f>'[1]Лицевые счета домов свод'!K2077</f>
        <v>40000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свод'!E2078</f>
        <v>0</v>
      </c>
      <c r="F10" s="15">
        <f>'[1]Лицевые счета домов свод'!F2078</f>
        <v>0</v>
      </c>
      <c r="G10" s="15">
        <f>'[1]Лицевые счета домов свод'!G2078</f>
        <v>0</v>
      </c>
      <c r="H10" s="15">
        <f>'[1]Лицевые счета домов свод'!H2078</f>
        <v>0</v>
      </c>
      <c r="I10" s="15">
        <f>'[1]Лицевые счета домов свод'!I2078</f>
        <v>0</v>
      </c>
      <c r="J10" s="15">
        <f>'[1]Лицевые счета домов свод'!J2078</f>
        <v>0</v>
      </c>
      <c r="K10" s="15">
        <f>'[1]Лицевые счета домов свод'!K2078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свод'!E2079</f>
        <v>-407.32</v>
      </c>
      <c r="F11" s="15">
        <f>'[1]Лицевые счета домов свод'!F2079</f>
        <v>407.32</v>
      </c>
      <c r="G11" s="15">
        <f>'[1]Лицевые счета домов свод'!G2079</f>
        <v>0</v>
      </c>
      <c r="H11" s="15">
        <f>'[1]Лицевые счета домов свод'!H2079</f>
        <v>0</v>
      </c>
      <c r="I11" s="15">
        <f>'[1]Лицевые счета домов свод'!I2079</f>
        <v>0</v>
      </c>
      <c r="J11" s="15">
        <f>'[1]Лицевые счета домов свод'!J2079</f>
        <v>407.32</v>
      </c>
      <c r="K11" s="15">
        <f>'[1]Лицевые счета домов свод'!K2079</f>
        <v>-407.32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291469.24</v>
      </c>
      <c r="F12" s="5">
        <f>SUM(F6:F11)</f>
        <v>-769579.58</v>
      </c>
      <c r="G12" s="5">
        <f>SUM(G6:G11)</f>
        <v>571845.1200000001</v>
      </c>
      <c r="H12" s="5">
        <f>SUM(H6:H11)</f>
        <v>769393.6300000001</v>
      </c>
      <c r="I12" s="5">
        <f>SUM(I6:I11)</f>
        <v>371331.1700000001</v>
      </c>
      <c r="J12" s="5">
        <f>SUM(J6:J11)</f>
        <v>-371517.12</v>
      </c>
      <c r="K12" s="5">
        <f>SUM(K6:K11)</f>
        <v>93920.73000000001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свод'!E2081</f>
        <v>10285.94</v>
      </c>
      <c r="F13" s="15">
        <f>'[1]Лицевые счета домов свод'!F2081</f>
        <v>120573.73</v>
      </c>
      <c r="G13" s="15">
        <f>'[1]Лицевые счета домов свод'!G2081</f>
        <v>175911.11999999997</v>
      </c>
      <c r="H13" s="15">
        <f>'[1]Лицевые счета домов свод'!H2081</f>
        <v>169460.45000000004</v>
      </c>
      <c r="I13" s="15">
        <f>'[1]Лицевые счета домов свод'!I2081</f>
        <v>148506.59999999998</v>
      </c>
      <c r="J13" s="15">
        <f>'[1]Лицевые счета домов свод'!J2081</f>
        <v>141527.58000000007</v>
      </c>
      <c r="K13" s="19">
        <f>'[1]Лицевые счета домов свод'!K2081</f>
        <v>16736.609999999928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свод'!E2082</f>
        <v>8634.07</v>
      </c>
      <c r="F14" s="15">
        <f>'[1]Лицевые счета домов свод'!F2082</f>
        <v>-8634.07</v>
      </c>
      <c r="G14" s="15">
        <f>'[1]Лицевые счета домов свод'!G2082</f>
        <v>143639.87</v>
      </c>
      <c r="H14" s="15">
        <f>'[1]Лицевые счета домов свод'!H2082</f>
        <v>138372.73</v>
      </c>
      <c r="I14" s="15">
        <f>'[1]Лицевые счета домов свод'!I2082</f>
        <v>143639.87</v>
      </c>
      <c r="J14" s="15">
        <f>'[1]Лицевые счета домов свод'!J2082</f>
        <v>-13901.209999999992</v>
      </c>
      <c r="K14" s="15">
        <f>'[1]Лицевые счета домов свод'!K2082</f>
        <v>13901.209999999992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свод'!E2083</f>
        <v>575.62</v>
      </c>
      <c r="F15" s="15">
        <f>'[1]Лицевые счета домов свод'!F2083</f>
        <v>662.35</v>
      </c>
      <c r="G15" s="15">
        <f>'[1]Лицевые счета домов свод'!G2083</f>
        <v>53625.50000000001</v>
      </c>
      <c r="H15" s="15">
        <f>'[1]Лицевые счета домов свод'!H2083</f>
        <v>51659.17</v>
      </c>
      <c r="I15" s="15">
        <f>'[1]Лицевые счета домов свод'!I2083</f>
        <v>0</v>
      </c>
      <c r="J15" s="15">
        <f>'[1]Лицевые счета домов свод'!J2083</f>
        <v>52321.52</v>
      </c>
      <c r="K15" s="15">
        <f>'[1]Лицевые счета домов свод'!K2083</f>
        <v>2541.9500000000116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свод'!E2084</f>
        <v>0</v>
      </c>
      <c r="F16" s="15">
        <f>'[1]Лицевые счета домов свод'!F2084</f>
        <v>0</v>
      </c>
      <c r="G16" s="15">
        <f>'[1]Лицевые счета домов свод'!G2084</f>
        <v>50752.689999999995</v>
      </c>
      <c r="H16" s="15">
        <f>'[1]Лицевые счета домов свод'!H2084</f>
        <v>48891.68</v>
      </c>
      <c r="I16" s="15">
        <f>'[1]Лицевые счета домов свод'!I2084</f>
        <v>0</v>
      </c>
      <c r="J16" s="15">
        <f>'[1]Лицевые счета домов свод'!J2084</f>
        <v>48891.68</v>
      </c>
      <c r="K16" s="15">
        <f>'[1]Лицевые счета домов свод'!K2084</f>
        <v>1861.0099999999948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свод'!E2085</f>
        <v>610.26</v>
      </c>
      <c r="F17" s="15">
        <f>'[1]Лицевые счета домов свод'!F2085</f>
        <v>6277.04</v>
      </c>
      <c r="G17" s="15">
        <f>'[1]Лицевые счета домов свод'!G2085</f>
        <v>10150.599999999999</v>
      </c>
      <c r="H17" s="15">
        <f>'[1]Лицевые счета домов свод'!H2085</f>
        <v>9778.320000000002</v>
      </c>
      <c r="I17" s="15">
        <f>'[1]Лицевые счета домов свод'!I2085</f>
        <v>15129.6</v>
      </c>
      <c r="J17" s="15">
        <f>'[1]Лицевые счета домов свод'!J2085</f>
        <v>925.7600000000002</v>
      </c>
      <c r="K17" s="15">
        <f>'[1]Лицевые счета домов свод'!K2085</f>
        <v>982.5399999999972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свод'!E2086</f>
        <v>17.24</v>
      </c>
      <c r="F18" s="15">
        <f>'[1]Лицевые счета домов свод'!F2086</f>
        <v>391.73</v>
      </c>
      <c r="G18" s="15">
        <f>'[1]Лицевые счета домов свод'!G2086</f>
        <v>287.43</v>
      </c>
      <c r="H18" s="15">
        <f>'[1]Лицевые счета домов свод'!H2086</f>
        <v>276.73</v>
      </c>
      <c r="I18" s="15">
        <f>'[1]Лицевые счета домов свод'!I2086</f>
        <v>0</v>
      </c>
      <c r="J18" s="15">
        <f>'[1]Лицевые счета домов свод'!J2086</f>
        <v>668.46</v>
      </c>
      <c r="K18" s="15">
        <f>'[1]Лицевые счета домов свод'!K2086</f>
        <v>27.939999999999998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свод'!E2087</f>
        <v>4368.85</v>
      </c>
      <c r="F19" s="15">
        <f>'[1]Лицевые счета домов свод'!F2087</f>
        <v>-4368.85</v>
      </c>
      <c r="G19" s="15">
        <f>'[1]Лицевые счета домов свод'!G2087</f>
        <v>72681.76999999999</v>
      </c>
      <c r="H19" s="15">
        <f>'[1]Лицевые счета домов свод'!H2087</f>
        <v>70016.59000000001</v>
      </c>
      <c r="I19" s="15">
        <f>'[1]Лицевые счета домов свод'!I2087</f>
        <v>72681.76999999999</v>
      </c>
      <c r="J19" s="15">
        <f>'[1]Лицевые счета домов свод'!J2087</f>
        <v>-7034.029999999984</v>
      </c>
      <c r="K19" s="15">
        <f>'[1]Лицевые счета домов свод'!K2087</f>
        <v>7034.029999999984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свод'!E2088</f>
        <v>2129.73</v>
      </c>
      <c r="F20" s="15">
        <f>'[1]Лицевые счета домов свод'!F2088</f>
        <v>-230646.45</v>
      </c>
      <c r="G20" s="15">
        <f>'[1]Лицевые счета домов свод'!G2088</f>
        <v>35431.08</v>
      </c>
      <c r="H20" s="15">
        <f>'[1]Лицевые счета домов свод'!H2088</f>
        <v>34131.94</v>
      </c>
      <c r="I20" s="15">
        <f>'[1]Лицевые счета домов свод'!I2088</f>
        <v>223478.6714</v>
      </c>
      <c r="J20" s="19">
        <f>'[1]Лицевые счета домов свод'!J2088</f>
        <v>-419993.1814</v>
      </c>
      <c r="K20" s="15">
        <f>'[1]Лицевые счета домов свод'!K2088</f>
        <v>3428.8700000000026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свод'!E2089</f>
        <v>546.85</v>
      </c>
      <c r="F21" s="15">
        <f>'[1]Лицевые счета домов свод'!F2089</f>
        <v>7405.43</v>
      </c>
      <c r="G21" s="15">
        <f>'[1]Лицевые счета домов свод'!G2089</f>
        <v>9097.11</v>
      </c>
      <c r="H21" s="15">
        <f>'[1]Лицевые счета домов свод'!H2089</f>
        <v>8763.6</v>
      </c>
      <c r="I21" s="15">
        <f>'[1]Лицевые счета домов свод'!I2089</f>
        <v>0</v>
      </c>
      <c r="J21" s="15">
        <f>'[1]Лицевые счета домов свод'!J2089</f>
        <v>16169.03</v>
      </c>
      <c r="K21" s="15">
        <f>'[1]Лицевые счета домов свод'!K2089</f>
        <v>880.3600000000006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27168.559999999998</v>
      </c>
      <c r="F22" s="5">
        <f>SUM(F13:F21)</f>
        <v>-108339.09000000001</v>
      </c>
      <c r="G22" s="5">
        <f>SUM(G13:G21)</f>
        <v>551577.1699999999</v>
      </c>
      <c r="H22" s="5">
        <f>SUM(H13:H21)</f>
        <v>531351.2100000001</v>
      </c>
      <c r="I22" s="20">
        <f>SUM(I13:I21)</f>
        <v>603436.5114</v>
      </c>
      <c r="J22" s="20">
        <f>SUM(J13:J21)</f>
        <v>-180424.39139999985</v>
      </c>
      <c r="K22" s="20">
        <f>SUM(K13:K21)</f>
        <v>47394.51999999991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свод'!E2091</f>
        <v>9828.18</v>
      </c>
      <c r="F23" s="15">
        <f>'[1]Лицевые счета домов свод'!F2091</f>
        <v>-9829.18</v>
      </c>
      <c r="G23" s="15">
        <f>'[1]Лицевые счета домов свод'!G2091</f>
        <v>116859.60000000002</v>
      </c>
      <c r="H23" s="15">
        <f>'[1]Лицевые счета домов свод'!H2091</f>
        <v>116646.48000000001</v>
      </c>
      <c r="I23" s="15">
        <f>'[1]Лицевые счета домов свод'!I2091</f>
        <v>116859.60000000002</v>
      </c>
      <c r="J23" s="15">
        <f>'[1]Лицевые счета домов свод'!J2091</f>
        <v>-10042.300000000003</v>
      </c>
      <c r="K23" s="15">
        <f>'[1]Лицевые счета домов свод'!K2091</f>
        <v>10041.300000000017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свод'!E2092</f>
        <v>80406.51</v>
      </c>
      <c r="F24" s="15">
        <f>'[1]Лицевые счета домов свод'!F2092</f>
        <v>-80406.51</v>
      </c>
      <c r="G24" s="15">
        <f>'[1]Лицевые счета домов свод'!G2092</f>
        <v>1028173.56</v>
      </c>
      <c r="H24" s="15">
        <f>'[1]Лицевые счета домов свод'!H2092</f>
        <v>1027446.9000000001</v>
      </c>
      <c r="I24" s="15">
        <f>'[1]Лицевые счета домов свод'!I2092</f>
        <v>1028173.56</v>
      </c>
      <c r="J24" s="15">
        <f>'[1]Лицевые счета домов свод'!J2092</f>
        <v>-81133.16999999993</v>
      </c>
      <c r="K24" s="19">
        <f>'[1]Лицевые счета домов свод'!K2092</f>
        <v>81133.16999999993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свод'!E2093</f>
        <v>408380.19</v>
      </c>
      <c r="F25" s="15">
        <f>'[1]Лицевые счета домов свод'!F2093</f>
        <v>-408380.19</v>
      </c>
      <c r="G25" s="15">
        <f>'[1]Лицевые счета домов свод'!G2093</f>
        <v>3209615.4299999997</v>
      </c>
      <c r="H25" s="15">
        <f>'[1]Лицевые счета домов свод'!H2093</f>
        <v>3120755.08</v>
      </c>
      <c r="I25" s="15">
        <f>'[1]Лицевые счета домов свод'!I2093</f>
        <v>3209615.4299999997</v>
      </c>
      <c r="J25" s="15">
        <f>'[1]Лицевые счета домов свод'!J2093</f>
        <v>-497240.5399999996</v>
      </c>
      <c r="K25" s="15">
        <f>'[1]Лицевые счета домов свод'!K2093</f>
        <v>497240.5399999996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свод'!E2094</f>
        <v>-159.21</v>
      </c>
      <c r="F26" s="15">
        <f>'[1]Лицевые счета домов свод'!F2094</f>
        <v>159.21</v>
      </c>
      <c r="G26" s="15">
        <f>'[1]Лицевые счета домов свод'!G2094</f>
        <v>0</v>
      </c>
      <c r="H26" s="15">
        <f>'[1]Лицевые счета домов свод'!H2094</f>
        <v>-60.31</v>
      </c>
      <c r="I26" s="15">
        <f>'[1]Лицевые счета домов свод'!I2094</f>
        <v>0</v>
      </c>
      <c r="J26" s="15">
        <f>'[1]Лицевые счета домов свод'!J2094</f>
        <v>98.9</v>
      </c>
      <c r="K26" s="15">
        <f>'[1]Лицевые счета домов свод'!K2094</f>
        <v>-98.9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свод'!E2095</f>
        <v>1081.19</v>
      </c>
      <c r="F27" s="15">
        <f>'[1]Лицевые счета домов свод'!F2095</f>
        <v>0</v>
      </c>
      <c r="G27" s="15">
        <f>'[1]Лицевые счета домов свод'!G2095</f>
        <v>12855.719999999996</v>
      </c>
      <c r="H27" s="15">
        <f>'[1]Лицевые счета домов свод'!H2095</f>
        <v>12832.32</v>
      </c>
      <c r="I27" s="15">
        <f>'[1]Лицевые счета домов свод'!I2095</f>
        <v>12832.32</v>
      </c>
      <c r="J27" s="15">
        <f>'[1]Лицевые счета домов свод'!J2095</f>
        <v>0</v>
      </c>
      <c r="K27" s="15">
        <f>'[1]Лицевые счета домов свод'!K2095</f>
        <v>1104.5899999999965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свод'!E2096</f>
        <v>17644.92</v>
      </c>
      <c r="F28" s="15">
        <f>'[1]Лицевые счета домов свод'!F2096</f>
        <v>-17644.92</v>
      </c>
      <c r="G28" s="15">
        <f>'[1]Лицевые счета домов свод'!G2096</f>
        <v>222033.23999999996</v>
      </c>
      <c r="H28" s="15">
        <f>'[1]Лицевые счета домов свод'!H2096</f>
        <v>220615.39000000004</v>
      </c>
      <c r="I28" s="15">
        <f>'[1]Лицевые счета домов свод'!I2096</f>
        <v>222033.23999999996</v>
      </c>
      <c r="J28" s="15">
        <f>'[1]Лицевые счета домов свод'!J2096</f>
        <v>-19062.76999999993</v>
      </c>
      <c r="K28" s="19">
        <f>'[1]Лицевые счета домов свод'!K2096</f>
        <v>19062.76999999993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свод'!E2097</f>
        <v>17690.81</v>
      </c>
      <c r="F29" s="15">
        <f>'[1]Лицевые счета домов свод'!F2097</f>
        <v>-17690.81</v>
      </c>
      <c r="G29" s="15">
        <f>'[1]Лицевые счета домов свод'!G2097</f>
        <v>210347.28</v>
      </c>
      <c r="H29" s="15">
        <f>'[1]Лицевые счета домов свод'!H2097</f>
        <v>209963.96000000002</v>
      </c>
      <c r="I29" s="15">
        <f>'[1]Лицевые счета домов свод'!I2097</f>
        <v>228936.65</v>
      </c>
      <c r="J29" s="15">
        <f>'[1]Лицевые счета домов свод'!J2097</f>
        <v>-36663.49999999997</v>
      </c>
      <c r="K29" s="15">
        <f>'[1]Лицевые счета домов свод'!K2097</f>
        <v>18074.129999999976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свод'!E2098</f>
        <v>19951.44</v>
      </c>
      <c r="F30" s="15">
        <f>'[1]Лицевые счета домов свод'!F2098</f>
        <v>-19951.44</v>
      </c>
      <c r="G30" s="15">
        <f>'[1]Лицевые счета домов свод'!G2098</f>
        <v>237226.31999999995</v>
      </c>
      <c r="H30" s="15">
        <f>'[1]Лицевые счета домов свод'!H2098</f>
        <v>236793.85</v>
      </c>
      <c r="I30" s="15">
        <f>'[1]Лицевые счета домов свод'!I2098</f>
        <v>237226.31999999995</v>
      </c>
      <c r="J30" s="15">
        <f>'[1]Лицевые счета домов свод'!J2098</f>
        <v>-20383.909999999945</v>
      </c>
      <c r="K30" s="19">
        <f>'[1]Лицевые счета домов свод'!K2098</f>
        <v>20383.909999999945</v>
      </c>
      <c r="L30" s="16"/>
    </row>
    <row r="31" spans="1:12" ht="12.75">
      <c r="A31" s="14"/>
      <c r="B31" s="14"/>
      <c r="C31" s="14"/>
      <c r="D31" s="14" t="s">
        <v>41</v>
      </c>
      <c r="E31" s="15">
        <f>'[1]Лицевые счета домов свод'!E2099</f>
        <v>34531.9</v>
      </c>
      <c r="F31" s="15">
        <f>'[1]Лицевые счета домов свод'!F2099</f>
        <v>-34531.9</v>
      </c>
      <c r="G31" s="15">
        <f>'[1]Лицевые счета домов свод'!G2099</f>
        <v>385636.6800000001</v>
      </c>
      <c r="H31" s="15">
        <f>'[1]Лицевые счета домов свод'!H2099</f>
        <v>387163.58999999997</v>
      </c>
      <c r="I31" s="15">
        <f>'[1]Лицевые счета домов свод'!I2099</f>
        <v>385636.6800000001</v>
      </c>
      <c r="J31" s="15">
        <f>'[1]Лицевые счета домов свод'!J2099</f>
        <v>-33004.990000000165</v>
      </c>
      <c r="K31" s="19">
        <f>'[1]Лицевые счета домов свод'!K2099</f>
        <v>33004.990000000165</v>
      </c>
      <c r="L31" s="16"/>
    </row>
    <row r="32" spans="1:12" ht="12.75">
      <c r="A32" s="9"/>
      <c r="B32" s="21" t="s">
        <v>42</v>
      </c>
      <c r="C32" s="21"/>
      <c r="D32" s="21"/>
      <c r="E32" s="21">
        <f>SUM(E23:E31)+E22+E12</f>
        <v>907993.73</v>
      </c>
      <c r="F32" s="21">
        <f>SUM(F23:F31)+F22+F12</f>
        <v>-1466194.41</v>
      </c>
      <c r="G32" s="21">
        <f>SUM(G23:G31)+G22+G12</f>
        <v>6546170.12</v>
      </c>
      <c r="H32" s="21">
        <f>SUM(H23:H31)+H22+H12</f>
        <v>6632902.1</v>
      </c>
      <c r="I32" s="22">
        <f>SUM(I23:I31)+I22+I12</f>
        <v>6416081.481400001</v>
      </c>
      <c r="J32" s="22">
        <f>SUM(J23:J31)+J22+J12</f>
        <v>-1249373.7913999995</v>
      </c>
      <c r="K32" s="21">
        <f>SUM(K23:K31)+K22+K12</f>
        <v>821261.7499999994</v>
      </c>
      <c r="L32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workbookViewId="0" topLeftCell="A19">
      <selection activeCell="E47" sqref="E47"/>
    </sheetView>
  </sheetViews>
  <sheetFormatPr defaultColWidth="12.57421875" defaultRowHeight="12.75"/>
  <cols>
    <col min="1" max="1" width="8.7109375" style="0" customWidth="1"/>
    <col min="2" max="2" width="44.14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14.25" customHeight="1">
      <c r="A3" s="26">
        <v>1</v>
      </c>
      <c r="B3" s="26" t="s">
        <v>47</v>
      </c>
      <c r="C3" s="26" t="s">
        <v>48</v>
      </c>
      <c r="D3" s="26" t="s">
        <v>49</v>
      </c>
      <c r="E3" s="26">
        <v>17033.66</v>
      </c>
    </row>
    <row r="4" spans="1:5" ht="14.25" customHeight="1">
      <c r="A4" s="26">
        <v>2</v>
      </c>
      <c r="B4" s="27"/>
      <c r="C4" s="27"/>
      <c r="D4" s="27"/>
      <c r="E4" s="27"/>
    </row>
    <row r="5" spans="1:5" ht="12.75">
      <c r="A5" s="26">
        <v>3</v>
      </c>
      <c r="B5" s="27"/>
      <c r="C5" s="27"/>
      <c r="D5" s="27"/>
      <c r="E5" s="27"/>
    </row>
    <row r="6" spans="1:5" ht="12.75">
      <c r="A6" s="28"/>
      <c r="B6" s="28" t="s">
        <v>50</v>
      </c>
      <c r="C6" s="28"/>
      <c r="D6" s="28"/>
      <c r="E6" s="28">
        <f>E3+E4+E5</f>
        <v>17033.66</v>
      </c>
    </row>
    <row r="7" spans="1:5" ht="12.75">
      <c r="A7" s="23" t="s">
        <v>51</v>
      </c>
      <c r="B7" s="23"/>
      <c r="C7" s="23"/>
      <c r="D7" s="23"/>
      <c r="E7" s="23"/>
    </row>
    <row r="8" spans="1:5" ht="12.75">
      <c r="A8" s="24" t="s">
        <v>1</v>
      </c>
      <c r="B8" s="25" t="s">
        <v>44</v>
      </c>
      <c r="C8" s="25" t="s">
        <v>2</v>
      </c>
      <c r="D8" s="25" t="s">
        <v>45</v>
      </c>
      <c r="E8" s="25" t="s">
        <v>46</v>
      </c>
    </row>
    <row r="9" spans="1:5" ht="12.75">
      <c r="A9" s="29">
        <v>1</v>
      </c>
      <c r="B9" s="30" t="s">
        <v>52</v>
      </c>
      <c r="C9" s="27" t="s">
        <v>48</v>
      </c>
      <c r="D9" s="29"/>
      <c r="E9" s="29">
        <v>4556.89</v>
      </c>
    </row>
    <row r="10" spans="1:5" ht="12.75">
      <c r="A10" s="28"/>
      <c r="B10" s="28" t="s">
        <v>50</v>
      </c>
      <c r="C10" s="28"/>
      <c r="D10" s="28"/>
      <c r="E10" s="28">
        <f>E9</f>
        <v>4556.89</v>
      </c>
    </row>
    <row r="11" spans="1:5" ht="12.75">
      <c r="A11" s="23" t="s">
        <v>53</v>
      </c>
      <c r="B11" s="23"/>
      <c r="C11" s="23"/>
      <c r="D11" s="23"/>
      <c r="E11" s="23"/>
    </row>
    <row r="12" spans="1:5" ht="12.75">
      <c r="A12" s="24" t="s">
        <v>1</v>
      </c>
      <c r="B12" s="25" t="s">
        <v>44</v>
      </c>
      <c r="C12" s="25" t="s">
        <v>2</v>
      </c>
      <c r="D12" s="25" t="s">
        <v>45</v>
      </c>
      <c r="E12" s="25" t="s">
        <v>46</v>
      </c>
    </row>
    <row r="13" spans="1:5" ht="12.75">
      <c r="A13" s="29">
        <v>1</v>
      </c>
      <c r="B13" s="30" t="s">
        <v>54</v>
      </c>
      <c r="C13" s="27" t="s">
        <v>48</v>
      </c>
      <c r="D13" s="31" t="s">
        <v>55</v>
      </c>
      <c r="E13" s="29">
        <v>189426.6</v>
      </c>
    </row>
    <row r="14" spans="1:5" ht="12.75">
      <c r="A14" s="29">
        <v>2</v>
      </c>
      <c r="B14" s="27"/>
      <c r="C14" s="27"/>
      <c r="D14" s="29"/>
      <c r="E14" s="27"/>
    </row>
    <row r="15" spans="1:5" ht="12.75">
      <c r="A15" s="29">
        <v>3</v>
      </c>
      <c r="B15" s="27"/>
      <c r="C15" s="27"/>
      <c r="D15" s="29"/>
      <c r="E15" s="27"/>
    </row>
    <row r="16" spans="1:5" ht="12.75">
      <c r="A16" s="29">
        <v>4</v>
      </c>
      <c r="B16" s="30"/>
      <c r="C16" s="27"/>
      <c r="D16" s="27"/>
      <c r="E16" s="27"/>
    </row>
    <row r="17" spans="1:5" ht="12.75">
      <c r="A17" s="28"/>
      <c r="B17" s="28" t="s">
        <v>50</v>
      </c>
      <c r="C17" s="28"/>
      <c r="D17" s="28"/>
      <c r="E17" s="28">
        <f>E13+E14+E15+E16</f>
        <v>189426.6</v>
      </c>
    </row>
    <row r="18" spans="1:5" ht="12.75">
      <c r="A18" s="32"/>
      <c r="B18" s="32"/>
      <c r="C18" s="32"/>
      <c r="D18" s="32"/>
      <c r="E18" s="32"/>
    </row>
    <row r="19" spans="1:5" ht="12.75">
      <c r="A19" s="23" t="s">
        <v>56</v>
      </c>
      <c r="B19" s="23"/>
      <c r="C19" s="23"/>
      <c r="D19" s="23"/>
      <c r="E19" s="23"/>
    </row>
    <row r="20" spans="1:5" ht="12.75">
      <c r="A20" s="24" t="s">
        <v>1</v>
      </c>
      <c r="B20" s="25" t="s">
        <v>44</v>
      </c>
      <c r="C20" s="25" t="s">
        <v>2</v>
      </c>
      <c r="D20" s="25" t="s">
        <v>45</v>
      </c>
      <c r="E20" s="25" t="s">
        <v>46</v>
      </c>
    </row>
    <row r="21" spans="1:5" ht="12.75">
      <c r="A21" s="29">
        <v>1</v>
      </c>
      <c r="B21" s="30" t="s">
        <v>57</v>
      </c>
      <c r="C21" s="27" t="s">
        <v>48</v>
      </c>
      <c r="D21" s="29" t="s">
        <v>58</v>
      </c>
      <c r="E21" s="29">
        <v>4087.76</v>
      </c>
    </row>
    <row r="22" spans="1:5" ht="12.75">
      <c r="A22" s="29">
        <v>2</v>
      </c>
      <c r="B22" s="30"/>
      <c r="C22" s="27"/>
      <c r="D22" s="29"/>
      <c r="E22" s="27"/>
    </row>
    <row r="23" spans="1:5" ht="12.75">
      <c r="A23" s="29">
        <v>3</v>
      </c>
      <c r="B23" s="30"/>
      <c r="C23" s="27"/>
      <c r="D23" s="29"/>
      <c r="E23" s="27"/>
    </row>
    <row r="24" spans="1:5" ht="12.75">
      <c r="A24" s="29">
        <v>4</v>
      </c>
      <c r="B24" s="30"/>
      <c r="C24" s="27"/>
      <c r="D24" s="27"/>
      <c r="E24" s="27"/>
    </row>
    <row r="25" spans="1:5" ht="12.75">
      <c r="A25" s="29">
        <v>5</v>
      </c>
      <c r="B25" s="27"/>
      <c r="C25" s="27"/>
      <c r="D25" s="27"/>
      <c r="E25" s="27"/>
    </row>
    <row r="26" spans="1:5" ht="12.75">
      <c r="A26" s="29">
        <v>6</v>
      </c>
      <c r="B26" s="27"/>
      <c r="C26" s="27"/>
      <c r="D26" s="27"/>
      <c r="E26" s="27"/>
    </row>
    <row r="27" spans="1:5" ht="12.75">
      <c r="A27" s="28"/>
      <c r="B27" s="28" t="s">
        <v>50</v>
      </c>
      <c r="C27" s="28"/>
      <c r="D27" s="28"/>
      <c r="E27" s="28">
        <f>SUM(E21:E26)</f>
        <v>4087.76</v>
      </c>
    </row>
    <row r="28" spans="1:5" ht="12.75">
      <c r="A28" s="32"/>
      <c r="B28" s="32"/>
      <c r="C28" s="32"/>
      <c r="D28" s="32"/>
      <c r="E28" s="32"/>
    </row>
    <row r="29" spans="1:5" ht="12.75">
      <c r="A29" s="23" t="s">
        <v>59</v>
      </c>
      <c r="B29" s="23"/>
      <c r="C29" s="23"/>
      <c r="D29" s="23"/>
      <c r="E29" s="23"/>
    </row>
    <row r="30" spans="1:5" ht="12.75">
      <c r="A30" s="24" t="s">
        <v>1</v>
      </c>
      <c r="B30" s="25" t="s">
        <v>44</v>
      </c>
      <c r="C30" s="25" t="s">
        <v>2</v>
      </c>
      <c r="D30" s="25" t="s">
        <v>45</v>
      </c>
      <c r="E30" s="25" t="s">
        <v>46</v>
      </c>
    </row>
    <row r="31" spans="1:5" ht="12.75">
      <c r="A31" s="29">
        <v>1</v>
      </c>
      <c r="B31" s="29" t="s">
        <v>60</v>
      </c>
      <c r="C31" s="29" t="s">
        <v>48</v>
      </c>
      <c r="D31" s="31" t="s">
        <v>61</v>
      </c>
      <c r="E31" s="29">
        <v>137400.76</v>
      </c>
    </row>
    <row r="32" spans="1:5" ht="12.75">
      <c r="A32" s="29">
        <v>2</v>
      </c>
      <c r="B32" s="27"/>
      <c r="C32" s="27"/>
      <c r="D32" s="27"/>
      <c r="E32" s="27"/>
    </row>
    <row r="33" spans="1:5" ht="12.75">
      <c r="A33" s="29">
        <v>3</v>
      </c>
      <c r="B33" s="27"/>
      <c r="C33" s="27"/>
      <c r="D33" s="27"/>
      <c r="E33" s="27"/>
    </row>
    <row r="34" spans="1:5" ht="12.75">
      <c r="A34" s="29">
        <v>4</v>
      </c>
      <c r="B34" s="27"/>
      <c r="C34" s="27"/>
      <c r="D34" s="27"/>
      <c r="E34" s="27"/>
    </row>
    <row r="35" spans="1:5" ht="12.75">
      <c r="A35" s="29">
        <v>5</v>
      </c>
      <c r="B35" s="27"/>
      <c r="C35" s="27"/>
      <c r="D35" s="27"/>
      <c r="E35" s="27"/>
    </row>
    <row r="36" spans="1:5" ht="12.75">
      <c r="A36" s="28"/>
      <c r="B36" s="28" t="s">
        <v>50</v>
      </c>
      <c r="C36" s="28"/>
      <c r="D36" s="28"/>
      <c r="E36" s="28">
        <f>E32+E33+E34+E31+E35</f>
        <v>137400.76</v>
      </c>
    </row>
    <row r="37" spans="1:5" ht="12.75">
      <c r="A37" s="23" t="s">
        <v>62</v>
      </c>
      <c r="B37" s="23"/>
      <c r="C37" s="23"/>
      <c r="D37" s="23"/>
      <c r="E37" s="23"/>
    </row>
    <row r="38" spans="1:5" ht="12.75">
      <c r="A38" s="24" t="s">
        <v>1</v>
      </c>
      <c r="B38" s="25" t="s">
        <v>44</v>
      </c>
      <c r="C38" s="25" t="s">
        <v>2</v>
      </c>
      <c r="D38" s="25" t="s">
        <v>45</v>
      </c>
      <c r="E38" s="25" t="s">
        <v>46</v>
      </c>
    </row>
    <row r="39" spans="1:5" ht="12.75">
      <c r="A39" s="29">
        <v>1</v>
      </c>
      <c r="B39" s="31" t="s">
        <v>63</v>
      </c>
      <c r="C39" s="29" t="s">
        <v>48</v>
      </c>
      <c r="D39" s="29"/>
      <c r="E39" s="29">
        <v>4898.65</v>
      </c>
    </row>
    <row r="40" spans="1:5" ht="12.75">
      <c r="A40" s="29">
        <v>2</v>
      </c>
      <c r="B40" s="27" t="s">
        <v>64</v>
      </c>
      <c r="C40" s="27" t="s">
        <v>48</v>
      </c>
      <c r="D40" s="27"/>
      <c r="E40" s="27">
        <v>7283.58</v>
      </c>
    </row>
    <row r="41" spans="1:5" ht="12.75">
      <c r="A41" s="29">
        <v>3</v>
      </c>
      <c r="B41" s="27" t="s">
        <v>65</v>
      </c>
      <c r="C41" s="27" t="s">
        <v>48</v>
      </c>
      <c r="D41" s="27" t="s">
        <v>66</v>
      </c>
      <c r="E41" s="27">
        <v>2453.49</v>
      </c>
    </row>
    <row r="42" spans="1:5" ht="12.75">
      <c r="A42" s="29">
        <v>4</v>
      </c>
      <c r="B42" s="27" t="s">
        <v>67</v>
      </c>
      <c r="C42" s="27" t="s">
        <v>48</v>
      </c>
      <c r="D42" s="27" t="s">
        <v>68</v>
      </c>
      <c r="E42" s="27">
        <v>4189.78</v>
      </c>
    </row>
    <row r="43" spans="1:5" ht="12.75">
      <c r="A43" s="28"/>
      <c r="B43" s="28" t="s">
        <v>50</v>
      </c>
      <c r="C43" s="28"/>
      <c r="D43" s="28"/>
      <c r="E43" s="28">
        <f>E40+E41+E39+E42</f>
        <v>18825.5</v>
      </c>
    </row>
    <row r="44" spans="1:5" ht="12.75">
      <c r="A44" s="33"/>
      <c r="B44" s="33"/>
      <c r="C44" s="33"/>
      <c r="D44" s="33"/>
      <c r="E44" s="33"/>
    </row>
    <row r="45" spans="1:5" ht="12.75">
      <c r="A45" s="28"/>
      <c r="B45" s="28" t="s">
        <v>69</v>
      </c>
      <c r="C45" s="28"/>
      <c r="D45" s="28"/>
      <c r="E45" s="28">
        <f>E6+E17+E27+E36+E43+E10</f>
        <v>371331.17000000004</v>
      </c>
    </row>
  </sheetData>
  <sheetProtection selectLockedCells="1" selectUnlockedCells="1"/>
  <mergeCells count="6">
    <mergeCell ref="A1:E1"/>
    <mergeCell ref="A7:E7"/>
    <mergeCell ref="A11:E11"/>
    <mergeCell ref="A19:E19"/>
    <mergeCell ref="A29:E29"/>
    <mergeCell ref="A37:E3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workbookViewId="0" topLeftCell="A82">
      <selection activeCell="E91" sqref="E91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33" customHeight="1">
      <c r="A3" s="26">
        <v>1</v>
      </c>
      <c r="B3" s="31" t="s">
        <v>70</v>
      </c>
      <c r="C3" s="29" t="s">
        <v>48</v>
      </c>
      <c r="D3" s="26"/>
      <c r="E3" s="29">
        <v>487.105</v>
      </c>
    </row>
    <row r="4" spans="1:5" ht="12.75">
      <c r="A4" s="26">
        <v>2</v>
      </c>
      <c r="B4" s="27" t="s">
        <v>71</v>
      </c>
      <c r="C4" s="27" t="s">
        <v>48</v>
      </c>
      <c r="D4" s="34"/>
      <c r="E4" s="34">
        <v>802</v>
      </c>
    </row>
    <row r="5" spans="1:5" ht="12.75">
      <c r="A5" s="26">
        <v>3</v>
      </c>
      <c r="B5" s="27" t="s">
        <v>72</v>
      </c>
      <c r="C5" s="27" t="s">
        <v>48</v>
      </c>
      <c r="D5" s="27" t="s">
        <v>73</v>
      </c>
      <c r="E5" s="34">
        <v>668.85</v>
      </c>
    </row>
    <row r="6" spans="1:5" ht="12.75">
      <c r="A6" s="26">
        <v>4</v>
      </c>
      <c r="B6" s="27" t="s">
        <v>74</v>
      </c>
      <c r="C6" s="27" t="s">
        <v>48</v>
      </c>
      <c r="D6" s="27"/>
      <c r="E6" s="34">
        <v>244.04</v>
      </c>
    </row>
    <row r="7" spans="1:5" ht="12.75">
      <c r="A7" s="26">
        <v>5</v>
      </c>
      <c r="B7" s="27" t="s">
        <v>57</v>
      </c>
      <c r="C7" s="27" t="s">
        <v>48</v>
      </c>
      <c r="D7" s="27" t="s">
        <v>75</v>
      </c>
      <c r="E7" s="34">
        <v>994.93</v>
      </c>
    </row>
    <row r="8" spans="1:5" ht="12.75">
      <c r="A8" s="35"/>
      <c r="B8" s="35" t="s">
        <v>50</v>
      </c>
      <c r="C8" s="35"/>
      <c r="D8" s="35"/>
      <c r="E8" s="35">
        <f>E4+E5+E3+E6+E7</f>
        <v>3196.9249999999997</v>
      </c>
    </row>
    <row r="10" spans="1:5" ht="12.75">
      <c r="A10" s="23" t="s">
        <v>76</v>
      </c>
      <c r="B10" s="23"/>
      <c r="C10" s="23"/>
      <c r="D10" s="23"/>
      <c r="E10" s="23"/>
    </row>
    <row r="11" spans="1:5" ht="12.75">
      <c r="A11" s="24" t="s">
        <v>1</v>
      </c>
      <c r="B11" s="25" t="s">
        <v>44</v>
      </c>
      <c r="C11" s="25" t="s">
        <v>2</v>
      </c>
      <c r="D11" s="25" t="s">
        <v>45</v>
      </c>
      <c r="E11" s="25" t="s">
        <v>46</v>
      </c>
    </row>
    <row r="12" spans="1:5" ht="12.75">
      <c r="A12" s="29">
        <v>1</v>
      </c>
      <c r="B12" s="31" t="s">
        <v>70</v>
      </c>
      <c r="C12" s="29" t="s">
        <v>48</v>
      </c>
      <c r="D12" s="26"/>
      <c r="E12" s="29">
        <v>487.105</v>
      </c>
    </row>
    <row r="13" spans="1:5" ht="12.75">
      <c r="A13" s="29">
        <v>2</v>
      </c>
      <c r="B13" s="27" t="s">
        <v>77</v>
      </c>
      <c r="C13" s="27" t="s">
        <v>48</v>
      </c>
      <c r="D13" s="34" t="s">
        <v>78</v>
      </c>
      <c r="E13" s="34">
        <v>124.6</v>
      </c>
    </row>
    <row r="14" spans="1:5" ht="12.75">
      <c r="A14" s="29">
        <v>3</v>
      </c>
      <c r="B14" s="27"/>
      <c r="C14" s="27"/>
      <c r="D14" s="27"/>
      <c r="E14" s="34"/>
    </row>
    <row r="15" spans="1:5" ht="12.75">
      <c r="A15" s="28"/>
      <c r="B15" s="28" t="s">
        <v>50</v>
      </c>
      <c r="C15" s="28"/>
      <c r="D15" s="28"/>
      <c r="E15" s="28">
        <f>E12+E13+E14</f>
        <v>611.705</v>
      </c>
    </row>
    <row r="16" spans="1:5" ht="12.75">
      <c r="A16" s="32"/>
      <c r="B16" s="32"/>
      <c r="C16" s="32"/>
      <c r="D16" s="32"/>
      <c r="E16" s="32"/>
    </row>
    <row r="17" spans="1:5" ht="12.75">
      <c r="A17" s="23" t="s">
        <v>79</v>
      </c>
      <c r="B17" s="23"/>
      <c r="C17" s="23"/>
      <c r="D17" s="23"/>
      <c r="E17" s="23"/>
    </row>
    <row r="18" spans="1:5" ht="12.75">
      <c r="A18" s="24" t="s">
        <v>1</v>
      </c>
      <c r="B18" s="25" t="s">
        <v>44</v>
      </c>
      <c r="C18" s="25" t="s">
        <v>2</v>
      </c>
      <c r="D18" s="25" t="s">
        <v>45</v>
      </c>
      <c r="E18" s="25" t="s">
        <v>46</v>
      </c>
    </row>
    <row r="19" spans="1:5" ht="34.5" customHeight="1">
      <c r="A19" s="34">
        <v>1</v>
      </c>
      <c r="B19" s="31" t="s">
        <v>70</v>
      </c>
      <c r="C19" s="29" t="s">
        <v>48</v>
      </c>
      <c r="D19" s="26"/>
      <c r="E19" s="29">
        <v>487.105</v>
      </c>
    </row>
    <row r="20" spans="1:5" ht="12.75">
      <c r="A20" s="34">
        <v>2</v>
      </c>
      <c r="B20" s="27" t="s">
        <v>80</v>
      </c>
      <c r="C20" s="27" t="s">
        <v>48</v>
      </c>
      <c r="D20" s="27" t="s">
        <v>73</v>
      </c>
      <c r="E20" s="27">
        <v>1934.56</v>
      </c>
    </row>
    <row r="21" spans="1:5" ht="12.75">
      <c r="A21" s="34">
        <v>3</v>
      </c>
      <c r="B21" s="27"/>
      <c r="C21" s="27"/>
      <c r="D21" s="27"/>
      <c r="E21" s="27"/>
    </row>
    <row r="22" spans="1:5" ht="12.75">
      <c r="A22" s="28"/>
      <c r="B22" s="28" t="s">
        <v>50</v>
      </c>
      <c r="C22" s="28"/>
      <c r="D22" s="28"/>
      <c r="E22" s="28">
        <f>E19+E20+E21</f>
        <v>2421.665</v>
      </c>
    </row>
    <row r="23" spans="1:5" ht="12.75">
      <c r="A23" s="23" t="s">
        <v>81</v>
      </c>
      <c r="B23" s="23"/>
      <c r="C23" s="23"/>
      <c r="D23" s="23"/>
      <c r="E23" s="23"/>
    </row>
    <row r="24" spans="1:5" ht="12.75">
      <c r="A24" s="24" t="s">
        <v>1</v>
      </c>
      <c r="B24" s="25" t="s">
        <v>44</v>
      </c>
      <c r="C24" s="25" t="s">
        <v>2</v>
      </c>
      <c r="D24" s="25" t="s">
        <v>45</v>
      </c>
      <c r="E24" s="25" t="s">
        <v>46</v>
      </c>
    </row>
    <row r="25" spans="1:5" ht="31.5" customHeight="1">
      <c r="A25" s="34">
        <v>1</v>
      </c>
      <c r="B25" s="31" t="s">
        <v>70</v>
      </c>
      <c r="C25" s="29" t="s">
        <v>48</v>
      </c>
      <c r="D25" s="26"/>
      <c r="E25" s="29">
        <v>487.105</v>
      </c>
    </row>
    <row r="26" spans="1:5" ht="12.75">
      <c r="A26" s="34">
        <v>2</v>
      </c>
      <c r="B26" s="27" t="s">
        <v>82</v>
      </c>
      <c r="C26" s="27" t="s">
        <v>48</v>
      </c>
      <c r="D26" s="27"/>
      <c r="E26" s="27">
        <v>2059</v>
      </c>
    </row>
    <row r="27" spans="1:5" ht="12.75">
      <c r="A27" s="34">
        <v>3</v>
      </c>
      <c r="B27" s="27"/>
      <c r="C27" s="27"/>
      <c r="D27" s="27"/>
      <c r="E27" s="27"/>
    </row>
    <row r="28" spans="1:5" ht="12.75">
      <c r="A28" s="28"/>
      <c r="B28" s="28" t="s">
        <v>50</v>
      </c>
      <c r="C28" s="28"/>
      <c r="D28" s="28"/>
      <c r="E28" s="28">
        <f>E25+E26+E27</f>
        <v>2546.105</v>
      </c>
    </row>
    <row r="29" spans="1:5" ht="12.75">
      <c r="A29" s="33"/>
      <c r="B29" s="33"/>
      <c r="C29" s="33"/>
      <c r="D29" s="33"/>
      <c r="E29" s="33"/>
    </row>
    <row r="30" spans="1:5" ht="12.75">
      <c r="A30" s="23" t="s">
        <v>83</v>
      </c>
      <c r="B30" s="23"/>
      <c r="C30" s="23"/>
      <c r="D30" s="23"/>
      <c r="E30" s="23"/>
    </row>
    <row r="31" spans="1:5" ht="12.75">
      <c r="A31" s="24" t="s">
        <v>1</v>
      </c>
      <c r="B31" s="25" t="s">
        <v>44</v>
      </c>
      <c r="C31" s="25" t="s">
        <v>2</v>
      </c>
      <c r="D31" s="25" t="s">
        <v>45</v>
      </c>
      <c r="E31" s="25" t="s">
        <v>46</v>
      </c>
    </row>
    <row r="32" spans="1:5" ht="12.75">
      <c r="A32" s="34">
        <v>1</v>
      </c>
      <c r="B32" s="31" t="s">
        <v>70</v>
      </c>
      <c r="C32" s="29" t="s">
        <v>48</v>
      </c>
      <c r="D32" s="26"/>
      <c r="E32" s="29">
        <v>487.105</v>
      </c>
    </row>
    <row r="33" spans="1:5" ht="12.75">
      <c r="A33" s="34">
        <v>2</v>
      </c>
      <c r="B33" s="27"/>
      <c r="C33" s="27"/>
      <c r="D33" s="27"/>
      <c r="E33" s="27"/>
    </row>
    <row r="34" spans="1:5" ht="12.75">
      <c r="A34" s="34">
        <v>3</v>
      </c>
      <c r="B34" s="27"/>
      <c r="C34" s="27"/>
      <c r="D34" s="27"/>
      <c r="E34" s="27"/>
    </row>
    <row r="35" spans="1:5" ht="12.75">
      <c r="A35" s="28"/>
      <c r="B35" s="28" t="s">
        <v>50</v>
      </c>
      <c r="C35" s="28"/>
      <c r="D35" s="28"/>
      <c r="E35" s="28">
        <f>E32+E33+E34</f>
        <v>487.105</v>
      </c>
    </row>
    <row r="37" spans="1:5" ht="12.75">
      <c r="A37" s="23" t="s">
        <v>84</v>
      </c>
      <c r="B37" s="23"/>
      <c r="C37" s="23"/>
      <c r="D37" s="23"/>
      <c r="E37" s="23"/>
    </row>
    <row r="38" spans="1:5" ht="12.75">
      <c r="A38" s="24" t="s">
        <v>1</v>
      </c>
      <c r="B38" s="25" t="s">
        <v>44</v>
      </c>
      <c r="C38" s="25" t="s">
        <v>2</v>
      </c>
      <c r="D38" s="25" t="s">
        <v>45</v>
      </c>
      <c r="E38" s="25" t="s">
        <v>46</v>
      </c>
    </row>
    <row r="39" spans="1:5" ht="31.5" customHeight="1">
      <c r="A39" s="34">
        <v>1</v>
      </c>
      <c r="B39" s="31" t="s">
        <v>70</v>
      </c>
      <c r="C39" s="29" t="s">
        <v>48</v>
      </c>
      <c r="D39" s="26"/>
      <c r="E39" s="29">
        <v>487.105</v>
      </c>
    </row>
    <row r="40" spans="1:5" ht="29.25" customHeight="1">
      <c r="A40" s="34">
        <v>2</v>
      </c>
      <c r="B40" s="27" t="s">
        <v>85</v>
      </c>
      <c r="C40" s="27" t="s">
        <v>48</v>
      </c>
      <c r="D40" s="27"/>
      <c r="E40" s="27">
        <v>7564.8</v>
      </c>
    </row>
    <row r="41" spans="1:5" ht="12.75">
      <c r="A41" s="34">
        <v>3</v>
      </c>
      <c r="B41" s="27" t="s">
        <v>86</v>
      </c>
      <c r="C41" s="27" t="s">
        <v>48</v>
      </c>
      <c r="D41" s="27"/>
      <c r="E41" s="27">
        <v>3400.75</v>
      </c>
    </row>
    <row r="42" spans="1:5" ht="12.75">
      <c r="A42" s="28"/>
      <c r="B42" s="28" t="s">
        <v>50</v>
      </c>
      <c r="C42" s="28"/>
      <c r="D42" s="28"/>
      <c r="E42" s="28">
        <f>E39+E40+E41</f>
        <v>11452.655</v>
      </c>
    </row>
    <row r="44" spans="1:5" ht="12.75">
      <c r="A44" s="23" t="s">
        <v>51</v>
      </c>
      <c r="B44" s="23"/>
      <c r="C44" s="23"/>
      <c r="D44" s="23"/>
      <c r="E44" s="23"/>
    </row>
    <row r="45" spans="1:5" ht="12.75">
      <c r="A45" s="24" t="s">
        <v>1</v>
      </c>
      <c r="B45" s="25" t="s">
        <v>44</v>
      </c>
      <c r="C45" s="25" t="s">
        <v>2</v>
      </c>
      <c r="D45" s="25" t="s">
        <v>45</v>
      </c>
      <c r="E45" s="25" t="s">
        <v>46</v>
      </c>
    </row>
    <row r="46" spans="1:5" ht="12.75">
      <c r="A46" s="34">
        <v>1</v>
      </c>
      <c r="B46" s="31" t="s">
        <v>70</v>
      </c>
      <c r="C46" s="29" t="s">
        <v>48</v>
      </c>
      <c r="D46" s="26"/>
      <c r="E46" s="29">
        <v>487.105</v>
      </c>
    </row>
    <row r="47" spans="1:5" ht="12.75">
      <c r="A47" s="34">
        <v>2</v>
      </c>
      <c r="B47" s="27" t="s">
        <v>85</v>
      </c>
      <c r="C47" s="27" t="s">
        <v>48</v>
      </c>
      <c r="D47" s="27"/>
      <c r="E47" s="27">
        <v>7564.8</v>
      </c>
    </row>
    <row r="48" spans="1:5" ht="12.75">
      <c r="A48" s="34">
        <v>3</v>
      </c>
      <c r="B48" s="27" t="s">
        <v>87</v>
      </c>
      <c r="C48" s="27" t="s">
        <v>48</v>
      </c>
      <c r="D48" s="27"/>
      <c r="E48" s="27">
        <v>654.4</v>
      </c>
    </row>
    <row r="49" spans="1:5" ht="12.75">
      <c r="A49" s="34">
        <v>4</v>
      </c>
      <c r="B49" s="27" t="s">
        <v>88</v>
      </c>
      <c r="C49" s="27" t="s">
        <v>48</v>
      </c>
      <c r="D49" s="27"/>
      <c r="E49" s="27">
        <v>4951.75</v>
      </c>
    </row>
    <row r="50" spans="1:5" ht="12.75">
      <c r="A50" s="28"/>
      <c r="B50" s="28" t="s">
        <v>50</v>
      </c>
      <c r="C50" s="28"/>
      <c r="D50" s="28"/>
      <c r="E50" s="28">
        <f>E46+E47+E48+E49</f>
        <v>13658.055</v>
      </c>
    </row>
    <row r="52" spans="1:5" ht="12.75">
      <c r="A52" s="23" t="s">
        <v>89</v>
      </c>
      <c r="B52" s="23"/>
      <c r="C52" s="23"/>
      <c r="D52" s="23"/>
      <c r="E52" s="23"/>
    </row>
    <row r="53" spans="1:5" ht="12.75">
      <c r="A53" s="24" t="s">
        <v>1</v>
      </c>
      <c r="B53" s="25" t="s">
        <v>44</v>
      </c>
      <c r="C53" s="25" t="s">
        <v>2</v>
      </c>
      <c r="D53" s="25" t="s">
        <v>45</v>
      </c>
      <c r="E53" s="25" t="s">
        <v>46</v>
      </c>
    </row>
    <row r="54" spans="1:5" ht="30.75" customHeight="1">
      <c r="A54" s="34">
        <v>1</v>
      </c>
      <c r="B54" s="31" t="s">
        <v>70</v>
      </c>
      <c r="C54" s="29" t="s">
        <v>48</v>
      </c>
      <c r="D54" s="26"/>
      <c r="E54" s="29">
        <v>487.105</v>
      </c>
    </row>
    <row r="55" spans="1:5" ht="12.75">
      <c r="A55" s="34">
        <v>2</v>
      </c>
      <c r="B55" s="27" t="s">
        <v>90</v>
      </c>
      <c r="C55" s="27" t="s">
        <v>48</v>
      </c>
      <c r="D55" s="27"/>
      <c r="E55" s="27">
        <v>80286.75</v>
      </c>
    </row>
    <row r="56" spans="1:5" ht="12.75">
      <c r="A56" s="34">
        <v>3</v>
      </c>
      <c r="B56" s="27" t="s">
        <v>91</v>
      </c>
      <c r="C56" s="27" t="s">
        <v>48</v>
      </c>
      <c r="D56" s="27"/>
      <c r="E56" s="27">
        <v>1399.54</v>
      </c>
    </row>
    <row r="57" spans="1:5" ht="12.75">
      <c r="A57" s="28"/>
      <c r="B57" s="28" t="s">
        <v>50</v>
      </c>
      <c r="C57" s="28"/>
      <c r="D57" s="28"/>
      <c r="E57" s="28">
        <f>E54+E55+E56</f>
        <v>82173.39499999999</v>
      </c>
    </row>
    <row r="59" spans="1:5" ht="12.75">
      <c r="A59" s="23" t="s">
        <v>53</v>
      </c>
      <c r="B59" s="23"/>
      <c r="C59" s="23"/>
      <c r="D59" s="23"/>
      <c r="E59" s="23"/>
    </row>
    <row r="60" spans="1:5" ht="12.75">
      <c r="A60" s="24" t="s">
        <v>1</v>
      </c>
      <c r="B60" s="25" t="s">
        <v>44</v>
      </c>
      <c r="C60" s="25" t="s">
        <v>2</v>
      </c>
      <c r="D60" s="25" t="s">
        <v>45</v>
      </c>
      <c r="E60" s="25" t="s">
        <v>46</v>
      </c>
    </row>
    <row r="61" spans="1:5" ht="29.25" customHeight="1">
      <c r="A61" s="34">
        <v>1</v>
      </c>
      <c r="B61" s="31" t="s">
        <v>70</v>
      </c>
      <c r="C61" s="29" t="s">
        <v>48</v>
      </c>
      <c r="D61" s="26"/>
      <c r="E61" s="29">
        <v>487.105</v>
      </c>
    </row>
    <row r="62" spans="1:5" ht="12.75">
      <c r="A62" s="34">
        <v>2</v>
      </c>
      <c r="B62" s="27" t="s">
        <v>92</v>
      </c>
      <c r="C62" s="27" t="s">
        <v>48</v>
      </c>
      <c r="D62" s="27"/>
      <c r="E62" s="27">
        <v>5426.03</v>
      </c>
    </row>
    <row r="63" spans="1:5" ht="12.75">
      <c r="A63" s="34">
        <v>3</v>
      </c>
      <c r="B63" s="27"/>
      <c r="C63" s="27"/>
      <c r="D63" s="27"/>
      <c r="E63" s="27"/>
    </row>
    <row r="64" spans="1:5" ht="12.75">
      <c r="A64" s="28"/>
      <c r="B64" s="28" t="s">
        <v>50</v>
      </c>
      <c r="C64" s="28"/>
      <c r="D64" s="28"/>
      <c r="E64" s="28">
        <f>E61+E62+E63</f>
        <v>5913.135</v>
      </c>
    </row>
    <row r="66" spans="1:5" ht="12.75">
      <c r="A66" s="23" t="s">
        <v>56</v>
      </c>
      <c r="B66" s="23"/>
      <c r="C66" s="23"/>
      <c r="D66" s="23"/>
      <c r="E66" s="23"/>
    </row>
    <row r="67" spans="1:5" ht="12.75">
      <c r="A67" s="24" t="s">
        <v>1</v>
      </c>
      <c r="B67" s="25" t="s">
        <v>44</v>
      </c>
      <c r="C67" s="25" t="s">
        <v>2</v>
      </c>
      <c r="D67" s="25" t="s">
        <v>45</v>
      </c>
      <c r="E67" s="25" t="s">
        <v>46</v>
      </c>
    </row>
    <row r="68" spans="1:5" ht="30.75" customHeight="1">
      <c r="A68" s="34">
        <v>1</v>
      </c>
      <c r="B68" s="31" t="s">
        <v>70</v>
      </c>
      <c r="C68" s="29" t="s">
        <v>48</v>
      </c>
      <c r="D68" s="26"/>
      <c r="E68" s="29">
        <v>487.105</v>
      </c>
    </row>
    <row r="69" spans="1:5" ht="12.75">
      <c r="A69" s="34">
        <v>2</v>
      </c>
      <c r="B69" s="27" t="s">
        <v>93</v>
      </c>
      <c r="C69" s="27" t="s">
        <v>48</v>
      </c>
      <c r="D69" s="27"/>
      <c r="E69" s="27">
        <v>580</v>
      </c>
    </row>
    <row r="70" spans="1:5" ht="12.75">
      <c r="A70" s="34">
        <v>3</v>
      </c>
      <c r="B70" s="27" t="s">
        <v>94</v>
      </c>
      <c r="C70" s="27" t="s">
        <v>48</v>
      </c>
      <c r="D70" s="27" t="s">
        <v>95</v>
      </c>
      <c r="E70" s="27">
        <v>1317.31</v>
      </c>
    </row>
    <row r="71" spans="1:5" ht="12.75">
      <c r="A71" s="34">
        <v>4</v>
      </c>
      <c r="B71" s="27" t="s">
        <v>96</v>
      </c>
      <c r="C71" s="27" t="s">
        <v>48</v>
      </c>
      <c r="D71" s="27" t="s">
        <v>97</v>
      </c>
      <c r="E71" s="27">
        <v>1815.17</v>
      </c>
    </row>
    <row r="72" spans="1:5" ht="12.75">
      <c r="A72" s="34">
        <v>5</v>
      </c>
      <c r="B72" s="27" t="s">
        <v>57</v>
      </c>
      <c r="C72" s="27" t="s">
        <v>48</v>
      </c>
      <c r="D72" s="27" t="s">
        <v>98</v>
      </c>
      <c r="E72" s="27">
        <v>1967.21</v>
      </c>
    </row>
    <row r="73" spans="1:5" ht="40.5" customHeight="1">
      <c r="A73" s="34">
        <v>6</v>
      </c>
      <c r="B73" s="31" t="s">
        <v>99</v>
      </c>
      <c r="C73" s="27" t="s">
        <v>48</v>
      </c>
      <c r="D73" s="27"/>
      <c r="E73" s="27">
        <v>26378.44</v>
      </c>
    </row>
    <row r="74" spans="1:5" ht="40.5" customHeight="1">
      <c r="A74" s="34">
        <v>7</v>
      </c>
      <c r="B74" s="31" t="s">
        <v>100</v>
      </c>
      <c r="C74" s="27" t="s">
        <v>48</v>
      </c>
      <c r="D74" s="27" t="s">
        <v>101</v>
      </c>
      <c r="E74" s="27">
        <v>843.16</v>
      </c>
    </row>
    <row r="75" spans="1:5" ht="12.75">
      <c r="A75" s="28"/>
      <c r="B75" s="28" t="s">
        <v>50</v>
      </c>
      <c r="C75" s="28"/>
      <c r="D75" s="28"/>
      <c r="E75" s="28">
        <f>E68+E69+E70+E71+E72+E73+E74</f>
        <v>33388.395000000004</v>
      </c>
    </row>
    <row r="77" spans="1:5" ht="12.75">
      <c r="A77" s="23" t="s">
        <v>59</v>
      </c>
      <c r="B77" s="23"/>
      <c r="C77" s="23"/>
      <c r="D77" s="23"/>
      <c r="E77" s="23"/>
    </row>
    <row r="78" spans="1:5" ht="12.75">
      <c r="A78" s="24" t="s">
        <v>1</v>
      </c>
      <c r="B78" s="25" t="s">
        <v>44</v>
      </c>
      <c r="C78" s="25" t="s">
        <v>2</v>
      </c>
      <c r="D78" s="25" t="s">
        <v>45</v>
      </c>
      <c r="E78" s="25" t="s">
        <v>46</v>
      </c>
    </row>
    <row r="79" spans="1:5" ht="32.25" customHeight="1">
      <c r="A79" s="34">
        <v>1</v>
      </c>
      <c r="B79" s="31" t="s">
        <v>70</v>
      </c>
      <c r="C79" s="29" t="s">
        <v>48</v>
      </c>
      <c r="D79" s="26"/>
      <c r="E79" s="29">
        <v>487.105</v>
      </c>
    </row>
    <row r="80" spans="1:5" ht="125.25" customHeight="1">
      <c r="A80" s="34">
        <v>2</v>
      </c>
      <c r="B80" s="27" t="s">
        <v>102</v>
      </c>
      <c r="C80" s="27" t="s">
        <v>48</v>
      </c>
      <c r="D80" s="27" t="s">
        <v>103</v>
      </c>
      <c r="E80" s="27">
        <v>7126.08</v>
      </c>
    </row>
    <row r="81" spans="1:5" ht="12.75">
      <c r="A81" s="34">
        <v>3</v>
      </c>
      <c r="B81" s="27"/>
      <c r="C81" s="27"/>
      <c r="D81" s="27"/>
      <c r="E81" s="27"/>
    </row>
    <row r="82" spans="1:5" ht="12.75">
      <c r="A82" s="28"/>
      <c r="B82" s="28" t="s">
        <v>50</v>
      </c>
      <c r="C82" s="28"/>
      <c r="D82" s="28"/>
      <c r="E82" s="28">
        <f>E79+E80+E81</f>
        <v>7613.1849999999995</v>
      </c>
    </row>
    <row r="84" spans="1:5" ht="12.75">
      <c r="A84" s="23" t="s">
        <v>62</v>
      </c>
      <c r="B84" s="23"/>
      <c r="C84" s="23"/>
      <c r="D84" s="23"/>
      <c r="E84" s="23"/>
    </row>
    <row r="85" spans="1:5" ht="12.75">
      <c r="A85" s="24" t="s">
        <v>1</v>
      </c>
      <c r="B85" s="25" t="s">
        <v>44</v>
      </c>
      <c r="C85" s="25" t="s">
        <v>2</v>
      </c>
      <c r="D85" s="25" t="s">
        <v>45</v>
      </c>
      <c r="E85" s="25" t="s">
        <v>46</v>
      </c>
    </row>
    <row r="86" spans="1:5" ht="45.75" customHeight="1">
      <c r="A86" s="34">
        <v>1</v>
      </c>
      <c r="B86" s="31" t="s">
        <v>104</v>
      </c>
      <c r="C86" s="29" t="s">
        <v>48</v>
      </c>
      <c r="D86" s="26"/>
      <c r="E86" s="29">
        <v>-5358.16</v>
      </c>
    </row>
    <row r="87" spans="1:5" ht="12.75">
      <c r="A87" s="34">
        <v>2</v>
      </c>
      <c r="B87" s="27" t="s">
        <v>105</v>
      </c>
      <c r="C87" s="27" t="s">
        <v>48</v>
      </c>
      <c r="D87" s="27"/>
      <c r="E87" s="27">
        <v>3992.28</v>
      </c>
    </row>
    <row r="88" spans="1:5" ht="12.75">
      <c r="A88" s="34">
        <v>3</v>
      </c>
      <c r="B88" s="27" t="s">
        <v>65</v>
      </c>
      <c r="C88" s="27" t="s">
        <v>48</v>
      </c>
      <c r="D88" s="27" t="s">
        <v>106</v>
      </c>
      <c r="E88" s="27">
        <v>1539.75</v>
      </c>
    </row>
    <row r="89" spans="1:5" ht="12.75">
      <c r="A89" s="28"/>
      <c r="B89" s="28" t="s">
        <v>50</v>
      </c>
      <c r="C89" s="28"/>
      <c r="D89" s="28"/>
      <c r="E89" s="28">
        <f>E86+E87+E88</f>
        <v>173.87000000000035</v>
      </c>
    </row>
    <row r="91" spans="1:5" ht="12.75">
      <c r="A91" s="35"/>
      <c r="B91" s="35" t="s">
        <v>69</v>
      </c>
      <c r="C91" s="35"/>
      <c r="D91" s="35"/>
      <c r="E91" s="36">
        <f>E8+E15+E22+E28+E35+E42+E50+E57+E64+E75+E82+E89</f>
        <v>163636.19499999998</v>
      </c>
    </row>
  </sheetData>
  <sheetProtection selectLockedCells="1" selectUnlockedCells="1"/>
  <mergeCells count="12">
    <mergeCell ref="A1:E1"/>
    <mergeCell ref="A10:E10"/>
    <mergeCell ref="A17:E17"/>
    <mergeCell ref="A23:E23"/>
    <mergeCell ref="A30:E30"/>
    <mergeCell ref="A37:E37"/>
    <mergeCell ref="A44:E44"/>
    <mergeCell ref="A52:E52"/>
    <mergeCell ref="A59:E59"/>
    <mergeCell ref="A66:E66"/>
    <mergeCell ref="A77:E77"/>
    <mergeCell ref="A84:E8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="80" zoomScaleNormal="80" workbookViewId="0" topLeftCell="A1">
      <selection activeCell="C18" sqref="C18"/>
    </sheetView>
  </sheetViews>
  <sheetFormatPr defaultColWidth="12.57421875" defaultRowHeight="12.75"/>
  <cols>
    <col min="1" max="1" width="8.421875" style="0" customWidth="1"/>
    <col min="2" max="2" width="42.140625" style="0" customWidth="1"/>
    <col min="3" max="3" width="22.28125" style="0" customWidth="1"/>
    <col min="4" max="16384" width="11.57421875" style="0" customWidth="1"/>
  </cols>
  <sheetData>
    <row r="1" spans="1:3" ht="12.75">
      <c r="A1" s="37" t="s">
        <v>107</v>
      </c>
      <c r="B1" s="38" t="s">
        <v>108</v>
      </c>
      <c r="C1" s="38" t="s">
        <v>109</v>
      </c>
    </row>
    <row r="2" spans="1:3" ht="12.75">
      <c r="A2" s="39"/>
      <c r="B2" s="40"/>
      <c r="C2" s="40"/>
    </row>
    <row r="3" spans="1:3" ht="29.25" customHeight="1">
      <c r="A3" s="41">
        <v>1</v>
      </c>
      <c r="B3" s="42" t="s">
        <v>110</v>
      </c>
      <c r="C3" s="43">
        <v>5508</v>
      </c>
    </row>
    <row r="4" spans="1:3" ht="12.75">
      <c r="A4" s="41">
        <v>2</v>
      </c>
      <c r="B4" s="42" t="s">
        <v>111</v>
      </c>
      <c r="C4" s="43">
        <v>75000</v>
      </c>
    </row>
    <row r="5" spans="1:3" ht="12.75">
      <c r="A5" s="41">
        <v>3</v>
      </c>
      <c r="B5" s="42" t="s">
        <v>112</v>
      </c>
      <c r="C5" s="43">
        <v>75000</v>
      </c>
    </row>
    <row r="6" spans="1:3" ht="12.75">
      <c r="A6" s="41">
        <v>4</v>
      </c>
      <c r="B6" s="42" t="s">
        <v>113</v>
      </c>
      <c r="C6" s="43">
        <v>140999.86</v>
      </c>
    </row>
    <row r="7" spans="1:3" ht="12.75">
      <c r="A7" s="41">
        <v>5</v>
      </c>
      <c r="B7" s="42" t="s">
        <v>114</v>
      </c>
      <c r="C7" s="43">
        <v>2097030</v>
      </c>
    </row>
    <row r="8" spans="1:3" ht="12.75">
      <c r="A8" s="44"/>
      <c r="B8" s="45" t="s">
        <v>69</v>
      </c>
      <c r="C8" s="45">
        <f>C3+C4+C5+C6+C7</f>
        <v>2393537.86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</cp:lastModifiedBy>
  <cp:lastPrinted>2016-03-30T12:43:16Z</cp:lastPrinted>
  <dcterms:modified xsi:type="dcterms:W3CDTF">2016-03-30T12:43:54Z</dcterms:modified>
  <cp:category/>
  <cp:version/>
  <cp:contentType/>
  <cp:contentStatus/>
  <cp:revision>176</cp:revision>
</cp:coreProperties>
</file>