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<sst xmlns="http://schemas.openxmlformats.org/spreadsheetml/2006/main" count="247" uniqueCount="109">
  <si>
    <t>ИНФОРМАЦИЯ О НАЧИСЛЕННЫХ, СОБРАННЫХ И ИЗРАСХОДОВАННЫХ СРЕДСТВАХ  ПО СОСТОЯНИЮ НА 31.12.2015 Г.</t>
  </si>
  <si>
    <t>№ п/п</t>
  </si>
  <si>
    <t>Адрес</t>
  </si>
  <si>
    <t>Услуга</t>
  </si>
  <si>
    <t>Задолж-ть на 01.01.2015 г</t>
  </si>
  <si>
    <t>остаток средств на 01.01.2015 г.</t>
  </si>
  <si>
    <t>Начислено</t>
  </si>
  <si>
    <t>Оплачено</t>
  </si>
  <si>
    <t>Израсходовано</t>
  </si>
  <si>
    <t>Остаток на 31.12.2015 г.</t>
  </si>
  <si>
    <t>Задолженность на 31.12.2015 г.</t>
  </si>
  <si>
    <t>Дата заключения договора</t>
  </si>
  <si>
    <t>Улица</t>
  </si>
  <si>
    <t>Дом</t>
  </si>
  <si>
    <t>Сызранова</t>
  </si>
  <si>
    <t>01.08.2013 г.</t>
  </si>
  <si>
    <t xml:space="preserve">Ремонт жилья </t>
  </si>
  <si>
    <t>Узлы учета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</si>
  <si>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</si>
  <si>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</si>
  <si>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</si>
  <si>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</si>
  <si>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</si>
  <si>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</si>
  <si>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</si>
  <si>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</si>
  <si>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</si>
  <si>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</si>
  <si>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</si>
  <si>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</si>
  <si>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</si>
  <si>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</si>
  <si>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</si>
  <si>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</si>
  <si>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Антенна</t>
  </si>
  <si>
    <t>Лифт</t>
  </si>
  <si>
    <t>Содержание газовых сетей</t>
  </si>
  <si>
    <t>ТБО</t>
  </si>
  <si>
    <t>Уборка придомовой территории</t>
  </si>
  <si>
    <t>Управление МКД</t>
  </si>
  <si>
    <t>Уборка лестничных клетей</t>
  </si>
  <si>
    <t>ИТОГО ПО ДОМУ</t>
  </si>
  <si>
    <t>Февраль 2015 г.</t>
  </si>
  <si>
    <t>Вид работ</t>
  </si>
  <si>
    <t>Место проведения работ</t>
  </si>
  <si>
    <t>Сумма</t>
  </si>
  <si>
    <t>Ремонт мягкой кровли</t>
  </si>
  <si>
    <t>Сызранова 6</t>
  </si>
  <si>
    <t>Смена трубопровода ЦК ф 110 мм</t>
  </si>
  <si>
    <t>кв. 17</t>
  </si>
  <si>
    <t>ИТОГО</t>
  </si>
  <si>
    <t>Май 2015 г.</t>
  </si>
  <si>
    <t>Подготовка к опрессовке внутренней системы ЦО: смена трубопровода ф 25 мм</t>
  </si>
  <si>
    <t>Монтаж освещения адресных табличек</t>
  </si>
  <si>
    <t>Сентябрь 2015 г.</t>
  </si>
  <si>
    <t>Утепление, герметизация и установка нащельника деформационного шва</t>
  </si>
  <si>
    <t>кв.26</t>
  </si>
  <si>
    <t>Октябрь 2015 г.</t>
  </si>
  <si>
    <t xml:space="preserve">Обсыпка подвального помещения щебнем и песком </t>
  </si>
  <si>
    <t>Ноябрь 2015 г.</t>
  </si>
  <si>
    <t>Установка стекол в подъездах, установка входной двери</t>
  </si>
  <si>
    <t>Изоляция трубопровода ЦО</t>
  </si>
  <si>
    <t>подвал, чердак</t>
  </si>
  <si>
    <t>ВСЕГО</t>
  </si>
  <si>
    <t>Январь 2015 г.</t>
  </si>
  <si>
    <t>Осмотр и прочистка вентканалов</t>
  </si>
  <si>
    <t>кв. 77,71,65,59,53,47,41,82,72,67,70,64,55,54,56,57,58,48,51,52,43,46,37,38</t>
  </si>
  <si>
    <t>Очистка подвального помещения от мусора</t>
  </si>
  <si>
    <t>Очистка внутренних ливневок от снега</t>
  </si>
  <si>
    <t>Обходы и осмотры системы ЦО</t>
  </si>
  <si>
    <t>подвал</t>
  </si>
  <si>
    <t>Проверка на прогрев отопительных приборов</t>
  </si>
  <si>
    <t>кв. 28,86</t>
  </si>
  <si>
    <t xml:space="preserve">Закрытие продухов на тех.этаже арматурной сеткой </t>
  </si>
  <si>
    <t>Прочистка внутреннего ливнестока</t>
  </si>
  <si>
    <t>Март 2015 г.</t>
  </si>
  <si>
    <t>Обрезка и удаление ветвей деревьев с вывозом</t>
  </si>
  <si>
    <t>Установка воздушных клапанов, очистка вентканалов</t>
  </si>
  <si>
    <t>Апрель 2015 г.</t>
  </si>
  <si>
    <t>Установка дросельной шайбы на ГВС</t>
  </si>
  <si>
    <t>Закрытие отопительного периода: слив воды из системы</t>
  </si>
  <si>
    <t>Установка и изготовление скребков для очистки обуви</t>
  </si>
  <si>
    <t>Подъезд №1, №2</t>
  </si>
  <si>
    <t>Опрессовка внутренней системы ЦО</t>
  </si>
  <si>
    <t>Июнь 2015 г.</t>
  </si>
  <si>
    <t>Дезинсекция подвального помещения</t>
  </si>
  <si>
    <t>Окраска газовых труб</t>
  </si>
  <si>
    <t>Периодический осмотр вентканалов</t>
  </si>
  <si>
    <t>Июль 2015 г.</t>
  </si>
  <si>
    <t>Акарицидная обработка</t>
  </si>
  <si>
    <t>Опрессовка теплообменника и ИТП</t>
  </si>
  <si>
    <t>Август 2015 г.</t>
  </si>
  <si>
    <t>Окраска малых архитектурных форм силами собственников</t>
  </si>
  <si>
    <t>Ремонт перил в подъезде</t>
  </si>
  <si>
    <t>Подъезд № 1</t>
  </si>
  <si>
    <t>Нумерация этажей возле лифта</t>
  </si>
  <si>
    <t>Установка шайб ГВС на теплообменник ф 80 мм</t>
  </si>
  <si>
    <t>Подготовка к запуску системы ЦО: промывка системы</t>
  </si>
  <si>
    <t>Очистка чердачного помещения от мусора</t>
  </si>
  <si>
    <t>Ремонт двери</t>
  </si>
  <si>
    <t>выход на кровлю</t>
  </si>
  <si>
    <t>Очистка трубопровода ЦО</t>
  </si>
  <si>
    <t>Ликвидация воздушных пробок в стояках</t>
  </si>
  <si>
    <t>кв. 14,18,22,26,30,34,2,4,8,12,16,20,24,28,32,40,46,52,58,64,70,76,82,88</t>
  </si>
  <si>
    <t>Декабрь 2015 г.</t>
  </si>
  <si>
    <t>Закрытие продухов ДВП</t>
  </si>
  <si>
    <t>Подъезд № 1,2, тех.этаж</t>
  </si>
  <si>
    <t>Устранение непрогрева системы ЦО: ликвидация воздушных пробок в стояках</t>
  </si>
  <si>
    <t>кв. 5,11,17,21,25,29,33,37,4,8,12,16,20,24,28,32,36,2,6,10,14,18,22,26,30,34,40,46,52,58,64,70,76,82,88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</si>
</sst>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3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3" fillId="2" borderId="1" xfId="0" applyFont="1" applyFill="1" applyBorder="1" applyAlignment="1">
      <alignment/>
    </xf>
    <xf numFmtId="164" fontId="3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/>
    </xf>
    <xf numFmtId="164" fontId="2" fillId="4" borderId="1" xfId="0" applyFont="1" applyFill="1" applyBorder="1" applyAlignment="1">
      <alignment/>
    </xf>
    <xf numFmtId="164" fontId="2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2" borderId="1" xfId="0" applyFill="1" applyBorder="1" applyAlignment="1">
      <alignment/>
    </xf>
    <xf numFmtId="164" fontId="2" fillId="0" borderId="1" xfId="0" applyFont="1" applyBorder="1" applyAlignment="1">
      <alignment wrapText="1"/>
    </xf>
    <xf numFmtId="165" fontId="3" fillId="2" borderId="1" xfId="0" applyNumberFormat="1" applyFont="1" applyFill="1" applyBorder="1" applyAlignment="1">
      <alignment/>
    </xf>
    <xf numFmtId="164" fontId="3" fillId="3" borderId="1" xfId="0" applyFont="1" applyFill="1" applyBorder="1" applyAlignment="1">
      <alignment/>
    </xf>
    <xf numFmtId="165" fontId="3" fillId="3" borderId="1" xfId="0" applyNumberFormat="1" applyFont="1" applyFill="1" applyBorder="1" applyAlignment="1">
      <alignment/>
    </xf>
    <xf numFmtId="164" fontId="0" fillId="3" borderId="1" xfId="0" applyFill="1" applyBorder="1" applyAlignment="1">
      <alignment/>
    </xf>
    <xf numFmtId="164" fontId="6" fillId="5" borderId="1" xfId="0" applyNumberFormat="1" applyFont="1" applyFill="1" applyBorder="1" applyAlignment="1">
      <alignment horizontal="center"/>
    </xf>
    <xf numFmtId="164" fontId="7" fillId="6" borderId="1" xfId="0" applyNumberFormat="1" applyFont="1" applyFill="1" applyBorder="1" applyAlignment="1">
      <alignment horizontal="center" wrapText="1"/>
    </xf>
    <xf numFmtId="164" fontId="8" fillId="6" borderId="1" xfId="0" applyNumberFormat="1" applyFont="1" applyFill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 wrapText="1"/>
    </xf>
    <xf numFmtId="164" fontId="11" fillId="6" borderId="1" xfId="0" applyFont="1" applyFill="1" applyBorder="1" applyAlignment="1">
      <alignment horizontal="center"/>
    </xf>
    <xf numFmtId="164" fontId="9" fillId="0" borderId="1" xfId="0" applyFont="1" applyBorder="1" applyAlignment="1">
      <alignment horizontal="justify"/>
    </xf>
    <xf numFmtId="164" fontId="11" fillId="6" borderId="0" xfId="0" applyFont="1" applyFill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2" fillId="0" borderId="1" xfId="0" applyFont="1" applyBorder="1" applyAlignment="1">
      <alignment horizontal="center"/>
    </xf>
    <xf numFmtId="164" fontId="11" fillId="0" borderId="1" xfId="0" applyFont="1" applyBorder="1" applyAlignment="1">
      <alignment horizontal="center"/>
    </xf>
    <xf numFmtId="164" fontId="11" fillId="0" borderId="0" xfId="0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5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883">
          <cell r="E1883">
            <v>14163.58</v>
          </cell>
          <cell r="F1883">
            <v>168365.41</v>
          </cell>
          <cell r="G1883">
            <v>200658.22000000003</v>
          </cell>
          <cell r="H1883">
            <v>200137.78999999998</v>
          </cell>
          <cell r="I1883">
            <v>145892.44</v>
          </cell>
          <cell r="J1883">
            <v>222610.75999999995</v>
          </cell>
          <cell r="K1883">
            <v>14684.010000000038</v>
          </cell>
        </row>
        <row r="1884">
          <cell r="E1884">
            <v>0</v>
          </cell>
          <cell r="F1884">
            <v>0</v>
          </cell>
          <cell r="G1884">
            <v>0</v>
          </cell>
          <cell r="H1884">
            <v>0</v>
          </cell>
          <cell r="I1884">
            <v>25426.45</v>
          </cell>
          <cell r="J1884">
            <v>-25426.45</v>
          </cell>
          <cell r="K1884">
            <v>0</v>
          </cell>
        </row>
        <row r="1885">
          <cell r="E1885">
            <v>0</v>
          </cell>
          <cell r="F1885">
            <v>1360</v>
          </cell>
          <cell r="G1885">
            <v>960</v>
          </cell>
          <cell r="H1885">
            <v>960</v>
          </cell>
          <cell r="I1885">
            <v>0</v>
          </cell>
          <cell r="J1885">
            <v>2320</v>
          </cell>
          <cell r="K1885">
            <v>0</v>
          </cell>
        </row>
        <row r="1886">
          <cell r="E1886">
            <v>3816.29</v>
          </cell>
          <cell r="F1886">
            <v>34069.06</v>
          </cell>
          <cell r="G1886">
            <v>31742.599999999995</v>
          </cell>
          <cell r="H1886">
            <v>31418.100000000002</v>
          </cell>
          <cell r="I1886">
            <v>0</v>
          </cell>
          <cell r="J1886">
            <v>65487.16</v>
          </cell>
          <cell r="K1886">
            <v>4140.78999999999</v>
          </cell>
        </row>
        <row r="1887">
          <cell r="E1887">
            <v>0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</row>
        <row r="1888">
          <cell r="E1888">
            <v>0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</row>
        <row r="1890">
          <cell r="E1890">
            <v>7335.610000000001</v>
          </cell>
          <cell r="F1890">
            <v>5060.93</v>
          </cell>
          <cell r="G1890">
            <v>99172.91</v>
          </cell>
          <cell r="H1890">
            <v>99565.25</v>
          </cell>
          <cell r="I1890">
            <v>140313.77</v>
          </cell>
          <cell r="J1890">
            <v>-35687.58999999998</v>
          </cell>
          <cell r="K1890">
            <v>6943.27</v>
          </cell>
        </row>
        <row r="1891">
          <cell r="E1891">
            <v>6157.51</v>
          </cell>
          <cell r="F1891">
            <v>-6157.51</v>
          </cell>
          <cell r="G1891">
            <v>77862.94999999998</v>
          </cell>
          <cell r="H1891">
            <v>78247.12000000001</v>
          </cell>
          <cell r="I1891">
            <v>77862.94999999998</v>
          </cell>
          <cell r="J1891">
            <v>-5773.339999999973</v>
          </cell>
          <cell r="K1891">
            <v>5773.33999999998</v>
          </cell>
        </row>
        <row r="1892">
          <cell r="E1892">
            <v>410.49</v>
          </cell>
          <cell r="F1892">
            <v>2449.85</v>
          </cell>
          <cell r="G1892">
            <v>26260.899999999994</v>
          </cell>
          <cell r="H1892">
            <v>26070.19</v>
          </cell>
          <cell r="I1892">
            <v>36875.37</v>
          </cell>
          <cell r="J1892">
            <v>-8355.330000000007</v>
          </cell>
          <cell r="K1892">
            <v>601.1999999999945</v>
          </cell>
        </row>
        <row r="1893">
          <cell r="E1893">
            <v>0</v>
          </cell>
          <cell r="F1893">
            <v>0</v>
          </cell>
          <cell r="G1893">
            <v>2290.21</v>
          </cell>
          <cell r="H1893">
            <v>2266.69</v>
          </cell>
          <cell r="I1893">
            <v>0</v>
          </cell>
          <cell r="J1893">
            <v>2266.69</v>
          </cell>
          <cell r="K1893">
            <v>23.519999999999982</v>
          </cell>
        </row>
        <row r="1894">
          <cell r="E1894">
            <v>435.09999999999997</v>
          </cell>
          <cell r="F1894">
            <v>-890.95</v>
          </cell>
          <cell r="G1894">
            <v>5502.109999999999</v>
          </cell>
          <cell r="H1894">
            <v>5529.3</v>
          </cell>
          <cell r="I1894">
            <v>11654.400000000001</v>
          </cell>
          <cell r="J1894">
            <v>-7016.050000000001</v>
          </cell>
          <cell r="K1894">
            <v>407.9099999999987</v>
          </cell>
        </row>
        <row r="1895">
          <cell r="E1895">
            <v>12.399999999999999</v>
          </cell>
          <cell r="F1895">
            <v>207.75</v>
          </cell>
          <cell r="G1895">
            <v>155.87</v>
          </cell>
          <cell r="H1895">
            <v>156.54000000000002</v>
          </cell>
          <cell r="I1895">
            <v>0</v>
          </cell>
          <cell r="J1895">
            <v>364.29</v>
          </cell>
          <cell r="K1895">
            <v>11.729999999999993</v>
          </cell>
        </row>
        <row r="1896">
          <cell r="E1896">
            <v>3115.65</v>
          </cell>
          <cell r="F1896">
            <v>-3115.65</v>
          </cell>
          <cell r="G1896">
            <v>39398.55999999999</v>
          </cell>
          <cell r="H1896">
            <v>39593.03</v>
          </cell>
          <cell r="I1896">
            <v>39398.55999999999</v>
          </cell>
          <cell r="J1896">
            <v>-2921.1799999999976</v>
          </cell>
          <cell r="K1896">
            <v>2921.179999999994</v>
          </cell>
        </row>
        <row r="1897">
          <cell r="E1897">
            <v>1518.9099999999999</v>
          </cell>
          <cell r="F1897">
            <v>-17638.26</v>
          </cell>
          <cell r="G1897">
            <v>19206.210000000003</v>
          </cell>
          <cell r="H1897">
            <v>19301.01</v>
          </cell>
          <cell r="I1897">
            <v>32709.4178</v>
          </cell>
          <cell r="J1897">
            <v>-31046.6678</v>
          </cell>
          <cell r="K1897">
            <v>1424.110000000002</v>
          </cell>
        </row>
        <row r="1898">
          <cell r="E1898">
            <v>389.94</v>
          </cell>
          <cell r="F1898">
            <v>2577.55</v>
          </cell>
          <cell r="G1898">
            <v>4931.27</v>
          </cell>
          <cell r="H1898">
            <v>4955.53</v>
          </cell>
          <cell r="I1898">
            <v>15154.59</v>
          </cell>
          <cell r="J1898">
            <v>-7621.51</v>
          </cell>
          <cell r="K1898">
            <v>365.6800000000005</v>
          </cell>
        </row>
        <row r="1900">
          <cell r="E1900">
            <v>498.13</v>
          </cell>
          <cell r="F1900">
            <v>-497.83</v>
          </cell>
          <cell r="G1900">
            <v>28.74</v>
          </cell>
          <cell r="H1900">
            <v>522.31</v>
          </cell>
          <cell r="I1900">
            <v>28.74</v>
          </cell>
          <cell r="J1900">
            <v>-4.260000000000037</v>
          </cell>
          <cell r="K1900">
            <v>4.560000000000059</v>
          </cell>
        </row>
        <row r="1901">
          <cell r="E1901">
            <v>0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</row>
        <row r="1902">
          <cell r="E1902">
            <v>14172.14</v>
          </cell>
          <cell r="F1902">
            <v>7889.610000000001</v>
          </cell>
          <cell r="G1902">
            <v>188728.16</v>
          </cell>
          <cell r="H1902">
            <v>190295.99999999997</v>
          </cell>
          <cell r="I1902">
            <v>173155.16</v>
          </cell>
          <cell r="J1902">
            <v>25030.449999999983</v>
          </cell>
          <cell r="K1902">
            <v>12604.300000000017</v>
          </cell>
        </row>
        <row r="1903">
          <cell r="E1903">
            <v>451.54999999999995</v>
          </cell>
          <cell r="F1903">
            <v>855.65</v>
          </cell>
          <cell r="G1903">
            <v>5711.890000000001</v>
          </cell>
          <cell r="H1903">
            <v>5778.54</v>
          </cell>
          <cell r="I1903">
            <v>5027.16</v>
          </cell>
          <cell r="J1903">
            <v>1607.0300000000002</v>
          </cell>
          <cell r="K1903">
            <v>384.9000000000011</v>
          </cell>
        </row>
        <row r="1904">
          <cell r="E1904">
            <v>6404.8</v>
          </cell>
          <cell r="F1904">
            <v>-187.05000000000018</v>
          </cell>
          <cell r="G1904">
            <v>91433.19</v>
          </cell>
          <cell r="H1904">
            <v>91134.12999999999</v>
          </cell>
          <cell r="I1904">
            <v>87044.19</v>
          </cell>
          <cell r="J1904">
            <v>3902.889999999985</v>
          </cell>
          <cell r="K1904">
            <v>6703.860000000015</v>
          </cell>
        </row>
        <row r="1905">
          <cell r="E1905">
            <v>10262.5</v>
          </cell>
          <cell r="F1905">
            <v>-10262.5</v>
          </cell>
          <cell r="G1905">
            <v>129794.85</v>
          </cell>
          <cell r="H1905">
            <v>131310.33000000002</v>
          </cell>
          <cell r="I1905">
            <v>129794.85</v>
          </cell>
          <cell r="J1905">
            <v>-8747.01999999999</v>
          </cell>
          <cell r="K1905">
            <v>8747.01999999999</v>
          </cell>
        </row>
        <row r="1906">
          <cell r="E1906">
            <v>8333.12</v>
          </cell>
          <cell r="F1906">
            <v>-8333.12</v>
          </cell>
          <cell r="G1906">
            <v>110423.94000000002</v>
          </cell>
          <cell r="H1906">
            <v>111323.20999999999</v>
          </cell>
          <cell r="I1906">
            <v>110423.94000000002</v>
          </cell>
          <cell r="J1906">
            <v>-7433.850000000039</v>
          </cell>
          <cell r="K1906">
            <v>7433.850000000039</v>
          </cell>
        </row>
        <row r="1907">
          <cell r="E1907">
            <v>3483.65</v>
          </cell>
          <cell r="F1907">
            <v>-3483.65</v>
          </cell>
          <cell r="G1907">
            <v>46429.689999999995</v>
          </cell>
          <cell r="H1907">
            <v>46812.55</v>
          </cell>
          <cell r="I1907">
            <v>46429.689999999995</v>
          </cell>
          <cell r="J1907">
            <v>-3100.7899999999936</v>
          </cell>
          <cell r="K1907">
            <v>3100.7899999999936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80" zoomScaleNormal="80" workbookViewId="0" topLeftCell="A1">
      <selection activeCell="I6" sqref="I6"/>
    </sheetView>
  </sheetViews>
  <sheetFormatPr defaultColWidth="12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34.57421875" style="0" customWidth="1"/>
    <col min="5" max="5" width="18.57421875" style="0" customWidth="1"/>
    <col min="6" max="6" width="16.8515625" style="0" customWidth="1"/>
    <col min="7" max="7" width="18.421875" style="0" customWidth="1"/>
    <col min="8" max="8" width="13.140625" style="0" customWidth="1"/>
    <col min="9" max="9" width="21.00390625" style="0" customWidth="1"/>
    <col min="10" max="10" width="16.00390625" style="0" customWidth="1"/>
    <col min="11" max="11" width="15.7109375" style="0" customWidth="1"/>
    <col min="12" max="12" width="16.421875" style="0" customWidth="1"/>
    <col min="13" max="16384" width="11.5742187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4"/>
    </row>
    <row r="3" spans="1:12" ht="12.75" customHeight="1">
      <c r="A3" s="5" t="s">
        <v>1</v>
      </c>
      <c r="B3" s="6" t="s">
        <v>2</v>
      </c>
      <c r="C3" s="6"/>
      <c r="D3" s="7" t="s">
        <v>3</v>
      </c>
      <c r="E3" s="8" t="s">
        <v>4</v>
      </c>
      <c r="F3" s="8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8" t="s">
        <v>10</v>
      </c>
      <c r="L3" s="8" t="s">
        <v>11</v>
      </c>
    </row>
    <row r="4" spans="1:12" ht="29.25" customHeight="1">
      <c r="A4" s="5"/>
      <c r="B4" s="7" t="s">
        <v>12</v>
      </c>
      <c r="C4" s="7" t="s">
        <v>13</v>
      </c>
      <c r="D4" s="7"/>
      <c r="E4" s="7"/>
      <c r="F4" s="8"/>
      <c r="G4" s="7"/>
      <c r="H4" s="7"/>
      <c r="I4" s="7"/>
      <c r="J4" s="7"/>
      <c r="K4" s="7"/>
      <c r="L4" s="8"/>
    </row>
    <row r="5" spans="1:12" ht="12.75">
      <c r="A5" s="9">
        <v>57</v>
      </c>
      <c r="B5" s="10" t="s">
        <v>14</v>
      </c>
      <c r="C5" s="11">
        <v>6</v>
      </c>
      <c r="D5" s="9"/>
      <c r="E5" s="9"/>
      <c r="F5" s="9"/>
      <c r="G5" s="9"/>
      <c r="H5" s="9"/>
      <c r="I5" s="9"/>
      <c r="J5" s="9"/>
      <c r="K5" s="9"/>
      <c r="L5" s="12" t="s">
        <v>15</v>
      </c>
    </row>
    <row r="6" spans="1:12" ht="12.75">
      <c r="A6" s="13">
        <v>1</v>
      </c>
      <c r="B6" s="14"/>
      <c r="C6" s="14"/>
      <c r="D6" s="14" t="s">
        <v>16</v>
      </c>
      <c r="E6" s="15">
        <f>'[1]Лицевые счета домов свод'!E1883</f>
        <v>14163.58</v>
      </c>
      <c r="F6" s="15">
        <f>'[1]Лицевые счета домов свод'!F1883</f>
        <v>168365.41</v>
      </c>
      <c r="G6" s="15">
        <f>'[1]Лицевые счета домов свод'!G1883</f>
        <v>200658.22000000003</v>
      </c>
      <c r="H6" s="15">
        <f>'[1]Лицевые счета домов свод'!H1883</f>
        <v>200137.78999999998</v>
      </c>
      <c r="I6" s="15">
        <f>'[1]Лицевые счета домов свод'!I1883</f>
        <v>145892.44</v>
      </c>
      <c r="J6" s="15">
        <f>'[1]Лицевые счета домов свод'!J1883</f>
        <v>222610.75999999995</v>
      </c>
      <c r="K6" s="15">
        <f>'[1]Лицевые счета домов свод'!K1883</f>
        <v>14684.010000000038</v>
      </c>
      <c r="L6" s="16"/>
    </row>
    <row r="7" spans="1:12" ht="12.75">
      <c r="A7" s="14"/>
      <c r="B7" s="14"/>
      <c r="C7" s="14"/>
      <c r="D7" s="14" t="s">
        <v>17</v>
      </c>
      <c r="E7" s="15">
        <f>'[1]Лицевые счета домов свод'!E1884</f>
        <v>0</v>
      </c>
      <c r="F7" s="15">
        <f>'[1]Лицевые счета домов свод'!F1884</f>
        <v>0</v>
      </c>
      <c r="G7" s="15">
        <f>'[1]Лицевые счета домов свод'!G1884</f>
        <v>0</v>
      </c>
      <c r="H7" s="15">
        <f>'[1]Лицевые счета домов свод'!H1884</f>
        <v>0</v>
      </c>
      <c r="I7" s="15">
        <f>'[1]Лицевые счета домов свод'!I1884</f>
        <v>25426.45</v>
      </c>
      <c r="J7" s="15">
        <f>'[1]Лицевые счета домов свод'!J1884</f>
        <v>-25426.45</v>
      </c>
      <c r="K7" s="15">
        <f>'[1]Лицевые счета домов свод'!K1884</f>
        <v>0</v>
      </c>
      <c r="L7" s="16"/>
    </row>
    <row r="8" spans="1:12" ht="12.75">
      <c r="A8" s="14"/>
      <c r="B8" s="14"/>
      <c r="C8" s="14"/>
      <c r="D8" s="14" t="s">
        <v>18</v>
      </c>
      <c r="E8" s="15">
        <f>'[1]Лицевые счета домов свод'!E1885</f>
        <v>0</v>
      </c>
      <c r="F8" s="15">
        <f>'[1]Лицевые счета домов свод'!F1885</f>
        <v>1360</v>
      </c>
      <c r="G8" s="15">
        <f>'[1]Лицевые счета домов свод'!G1885</f>
        <v>960</v>
      </c>
      <c r="H8" s="15">
        <f>'[1]Лицевые счета домов свод'!H1885</f>
        <v>960</v>
      </c>
      <c r="I8" s="15">
        <f>'[1]Лицевые счета домов свод'!I1885</f>
        <v>0</v>
      </c>
      <c r="J8" s="15">
        <f>'[1]Лицевые счета домов свод'!J1885</f>
        <v>2320</v>
      </c>
      <c r="K8" s="15">
        <f>'[1]Лицевые счета домов свод'!K1885</f>
        <v>0</v>
      </c>
      <c r="L8" s="16"/>
    </row>
    <row r="9" spans="1:12" ht="12.75">
      <c r="A9" s="14"/>
      <c r="B9" s="14"/>
      <c r="C9" s="14"/>
      <c r="D9" s="14" t="s">
        <v>19</v>
      </c>
      <c r="E9" s="15">
        <f>'[1]Лицевые счета домов свод'!E1886</f>
        <v>3816.29</v>
      </c>
      <c r="F9" s="15">
        <f>'[1]Лицевые счета домов свод'!F1886</f>
        <v>34069.06</v>
      </c>
      <c r="G9" s="15">
        <f>'[1]Лицевые счета домов свод'!G1886</f>
        <v>31742.599999999995</v>
      </c>
      <c r="H9" s="15">
        <f>'[1]Лицевые счета домов свод'!H1886</f>
        <v>31418.100000000002</v>
      </c>
      <c r="I9" s="15">
        <f>'[1]Лицевые счета домов свод'!I1886</f>
        <v>0</v>
      </c>
      <c r="J9" s="15">
        <f>'[1]Лицевые счета домов свод'!J1886</f>
        <v>65487.16</v>
      </c>
      <c r="K9" s="15">
        <f>'[1]Лицевые счета домов свод'!K1886</f>
        <v>4140.78999999999</v>
      </c>
      <c r="L9" s="16"/>
    </row>
    <row r="10" spans="1:12" ht="12.75">
      <c r="A10" s="14"/>
      <c r="B10" s="14"/>
      <c r="C10" s="14"/>
      <c r="D10" s="14" t="s">
        <v>20</v>
      </c>
      <c r="E10" s="15">
        <f>'[1]Лицевые счета домов свод'!E1887</f>
        <v>0</v>
      </c>
      <c r="F10" s="15">
        <f>'[1]Лицевые счета домов свод'!F1887</f>
        <v>0</v>
      </c>
      <c r="G10" s="15">
        <f>'[1]Лицевые счета домов свод'!G1887</f>
        <v>0</v>
      </c>
      <c r="H10" s="15">
        <f>'[1]Лицевые счета домов свод'!H1887</f>
        <v>0</v>
      </c>
      <c r="I10" s="15">
        <f>'[1]Лицевые счета домов свод'!I1887</f>
        <v>0</v>
      </c>
      <c r="J10" s="15">
        <f>'[1]Лицевые счета домов свод'!J1887</f>
        <v>0</v>
      </c>
      <c r="K10" s="15">
        <f>'[1]Лицевые счета домов свод'!K1887</f>
        <v>0</v>
      </c>
      <c r="L10" s="16"/>
    </row>
    <row r="11" spans="1:12" ht="12.75">
      <c r="A11" s="14"/>
      <c r="B11" s="14"/>
      <c r="C11" s="14"/>
      <c r="D11" s="14" t="s">
        <v>21</v>
      </c>
      <c r="E11" s="15">
        <f>'[1]Лицевые счета домов свод'!E1888</f>
        <v>0</v>
      </c>
      <c r="F11" s="15">
        <f>'[1]Лицевые счета домов свод'!F1888</f>
        <v>0</v>
      </c>
      <c r="G11" s="15">
        <f>'[1]Лицевые счета домов свод'!G1888</f>
        <v>0</v>
      </c>
      <c r="H11" s="15">
        <f>'[1]Лицевые счета домов свод'!H1888</f>
        <v>0</v>
      </c>
      <c r="I11" s="15">
        <f>'[1]Лицевые счета домов свод'!I1888</f>
        <v>0</v>
      </c>
      <c r="J11" s="15">
        <f>'[1]Лицевые счета домов свод'!J1888</f>
        <v>0</v>
      </c>
      <c r="K11" s="15">
        <f>'[1]Лицевые счета домов свод'!K1888</f>
        <v>0</v>
      </c>
      <c r="L11" s="16"/>
    </row>
    <row r="12" spans="1:12" ht="12.75">
      <c r="A12" s="14"/>
      <c r="B12" s="14"/>
      <c r="C12" s="14"/>
      <c r="D12" s="5" t="s">
        <v>22</v>
      </c>
      <c r="E12" s="5">
        <f>SUM(E6:E11)</f>
        <v>17979.87</v>
      </c>
      <c r="F12" s="5">
        <f>SUM(F6:F11)</f>
        <v>203794.47</v>
      </c>
      <c r="G12" s="5">
        <f>SUM(G6:G11)</f>
        <v>233360.82000000004</v>
      </c>
      <c r="H12" s="5">
        <f>SUM(H6:H11)</f>
        <v>232515.88999999998</v>
      </c>
      <c r="I12" s="5">
        <f>SUM(I6:I11)</f>
        <v>171318.89</v>
      </c>
      <c r="J12" s="5">
        <f>SUM(J6:J11)</f>
        <v>264991.47</v>
      </c>
      <c r="K12" s="5">
        <f>SUM(K6:K11)</f>
        <v>18824.80000000003</v>
      </c>
      <c r="L12" s="17"/>
    </row>
    <row r="13" spans="1:12" ht="14.25" customHeight="1">
      <c r="A13" s="14"/>
      <c r="B13" s="14"/>
      <c r="C13" s="14"/>
      <c r="D13" s="18" t="s">
        <v>23</v>
      </c>
      <c r="E13" s="15">
        <f>'[1]Лицевые счета домов свод'!E1890</f>
        <v>7335.610000000001</v>
      </c>
      <c r="F13" s="15">
        <f>'[1]Лицевые счета домов свод'!F1890</f>
        <v>5060.93</v>
      </c>
      <c r="G13" s="15">
        <f>'[1]Лицевые счета домов свод'!G1890</f>
        <v>99172.91</v>
      </c>
      <c r="H13" s="15">
        <f>'[1]Лицевые счета домов свод'!H1890</f>
        <v>99565.25</v>
      </c>
      <c r="I13" s="15">
        <f>'[1]Лицевые счета домов свод'!I1890</f>
        <v>140313.77</v>
      </c>
      <c r="J13" s="15">
        <f>'[1]Лицевые счета домов свод'!J1890</f>
        <v>-35687.58999999998</v>
      </c>
      <c r="K13" s="15">
        <f>'[1]Лицевые счета домов свод'!K1890</f>
        <v>6943.27</v>
      </c>
      <c r="L13" s="16"/>
    </row>
    <row r="14" spans="1:12" ht="34.5" customHeight="1">
      <c r="A14" s="14"/>
      <c r="B14" s="14"/>
      <c r="C14" s="14"/>
      <c r="D14" s="18" t="s">
        <v>24</v>
      </c>
      <c r="E14" s="15">
        <f>'[1]Лицевые счета домов свод'!E1891</f>
        <v>6157.51</v>
      </c>
      <c r="F14" s="15">
        <f>'[1]Лицевые счета домов свод'!F1891</f>
        <v>-6157.51</v>
      </c>
      <c r="G14" s="15">
        <f>'[1]Лицевые счета домов свод'!G1891</f>
        <v>77862.94999999998</v>
      </c>
      <c r="H14" s="15">
        <f>'[1]Лицевые счета домов свод'!H1891</f>
        <v>78247.12000000001</v>
      </c>
      <c r="I14" s="15">
        <f>'[1]Лицевые счета домов свод'!I1891</f>
        <v>77862.94999999998</v>
      </c>
      <c r="J14" s="15">
        <f>'[1]Лицевые счета домов свод'!J1891</f>
        <v>-5773.339999999973</v>
      </c>
      <c r="K14" s="15">
        <f>'[1]Лицевые счета домов свод'!K1891</f>
        <v>5773.33999999998</v>
      </c>
      <c r="L14" s="16"/>
    </row>
    <row r="15" spans="1:12" ht="28.5" customHeight="1">
      <c r="A15" s="14"/>
      <c r="B15" s="14"/>
      <c r="C15" s="14"/>
      <c r="D15" s="18" t="s">
        <v>25</v>
      </c>
      <c r="E15" s="15">
        <f>'[1]Лицевые счета домов свод'!E1892</f>
        <v>410.49</v>
      </c>
      <c r="F15" s="15">
        <f>'[1]Лицевые счета домов свод'!F1892</f>
        <v>2449.85</v>
      </c>
      <c r="G15" s="15">
        <f>'[1]Лицевые счета домов свод'!G1892</f>
        <v>26260.899999999994</v>
      </c>
      <c r="H15" s="15">
        <f>'[1]Лицевые счета домов свод'!H1892</f>
        <v>26070.19</v>
      </c>
      <c r="I15" s="15">
        <f>'[1]Лицевые счета домов свод'!I1892</f>
        <v>36875.37</v>
      </c>
      <c r="J15" s="15">
        <f>'[1]Лицевые счета домов свод'!J1892</f>
        <v>-8355.330000000007</v>
      </c>
      <c r="K15" s="15">
        <f>'[1]Лицевые счета домов свод'!K1892</f>
        <v>601.1999999999945</v>
      </c>
      <c r="L15" s="16"/>
    </row>
    <row r="16" spans="1:12" ht="28.5" customHeight="1">
      <c r="A16" s="14"/>
      <c r="B16" s="14"/>
      <c r="C16" s="14"/>
      <c r="D16" s="18" t="s">
        <v>26</v>
      </c>
      <c r="E16" s="15">
        <f>'[1]Лицевые счета домов свод'!E1893</f>
        <v>0</v>
      </c>
      <c r="F16" s="15">
        <f>'[1]Лицевые счета домов свод'!F1893</f>
        <v>0</v>
      </c>
      <c r="G16" s="15">
        <f>'[1]Лицевые счета домов свод'!G1893</f>
        <v>2290.21</v>
      </c>
      <c r="H16" s="15">
        <f>'[1]Лицевые счета домов свод'!H1893</f>
        <v>2266.69</v>
      </c>
      <c r="I16" s="15">
        <f>'[1]Лицевые счета домов свод'!I1893</f>
        <v>0</v>
      </c>
      <c r="J16" s="15">
        <f>'[1]Лицевые счета домов свод'!J1893</f>
        <v>2266.69</v>
      </c>
      <c r="K16" s="15">
        <f>'[1]Лицевые счета домов свод'!K1893</f>
        <v>23.519999999999982</v>
      </c>
      <c r="L16" s="16"/>
    </row>
    <row r="17" spans="1:12" ht="12.75">
      <c r="A17" s="14"/>
      <c r="B17" s="14"/>
      <c r="C17" s="14"/>
      <c r="D17" s="14" t="s">
        <v>27</v>
      </c>
      <c r="E17" s="15">
        <f>'[1]Лицевые счета домов свод'!E1894</f>
        <v>435.09999999999997</v>
      </c>
      <c r="F17" s="15">
        <f>'[1]Лицевые счета домов свод'!F1894</f>
        <v>-890.95</v>
      </c>
      <c r="G17" s="15">
        <f>'[1]Лицевые счета домов свод'!G1894</f>
        <v>5502.109999999999</v>
      </c>
      <c r="H17" s="15">
        <f>'[1]Лицевые счета домов свод'!H1894</f>
        <v>5529.3</v>
      </c>
      <c r="I17" s="15">
        <f>'[1]Лицевые счета домов свод'!I1894</f>
        <v>11654.400000000001</v>
      </c>
      <c r="J17" s="15">
        <f>'[1]Лицевые счета домов свод'!J1894</f>
        <v>-7016.050000000001</v>
      </c>
      <c r="K17" s="15">
        <f>'[1]Лицевые счета домов свод'!K1894</f>
        <v>407.9099999999987</v>
      </c>
      <c r="L17" s="16"/>
    </row>
    <row r="18" spans="1:12" ht="31.5" customHeight="1">
      <c r="A18" s="14"/>
      <c r="B18" s="14"/>
      <c r="C18" s="14"/>
      <c r="D18" s="18" t="s">
        <v>28</v>
      </c>
      <c r="E18" s="15">
        <f>'[1]Лицевые счета домов свод'!E1895</f>
        <v>12.399999999999999</v>
      </c>
      <c r="F18" s="15">
        <f>'[1]Лицевые счета домов свод'!F1895</f>
        <v>207.75</v>
      </c>
      <c r="G18" s="15">
        <f>'[1]Лицевые счета домов свод'!G1895</f>
        <v>155.87</v>
      </c>
      <c r="H18" s="15">
        <f>'[1]Лицевые счета домов свод'!H1895</f>
        <v>156.54000000000002</v>
      </c>
      <c r="I18" s="15">
        <f>'[1]Лицевые счета домов свод'!I1895</f>
        <v>0</v>
      </c>
      <c r="J18" s="15">
        <f>'[1]Лицевые счета домов свод'!J1895</f>
        <v>364.29</v>
      </c>
      <c r="K18" s="15">
        <f>'[1]Лицевые счета домов свод'!K1895</f>
        <v>11.729999999999993</v>
      </c>
      <c r="L18" s="16"/>
    </row>
    <row r="19" spans="1:12" ht="43.5" customHeight="1">
      <c r="A19" s="14"/>
      <c r="B19" s="14"/>
      <c r="C19" s="14"/>
      <c r="D19" s="18" t="s">
        <v>29</v>
      </c>
      <c r="E19" s="15">
        <f>'[1]Лицевые счета домов свод'!E1896</f>
        <v>3115.65</v>
      </c>
      <c r="F19" s="15">
        <f>'[1]Лицевые счета домов свод'!F1896</f>
        <v>-3115.65</v>
      </c>
      <c r="G19" s="15">
        <f>'[1]Лицевые счета домов свод'!G1896</f>
        <v>39398.55999999999</v>
      </c>
      <c r="H19" s="15">
        <f>'[1]Лицевые счета домов свод'!H1896</f>
        <v>39593.03</v>
      </c>
      <c r="I19" s="15">
        <f>'[1]Лицевые счета домов свод'!I1896</f>
        <v>39398.55999999999</v>
      </c>
      <c r="J19" s="15">
        <f>'[1]Лицевые счета домов свод'!J1896</f>
        <v>-2921.1799999999976</v>
      </c>
      <c r="K19" s="15">
        <f>'[1]Лицевые счета домов свод'!K1896</f>
        <v>2921.179999999994</v>
      </c>
      <c r="L19" s="16"/>
    </row>
    <row r="20" spans="1:12" ht="21.75" customHeight="1">
      <c r="A20" s="14"/>
      <c r="B20" s="14"/>
      <c r="C20" s="14"/>
      <c r="D20" s="18" t="s">
        <v>30</v>
      </c>
      <c r="E20" s="15">
        <f>'[1]Лицевые счета домов свод'!E1897</f>
        <v>1518.9099999999999</v>
      </c>
      <c r="F20" s="15">
        <f>'[1]Лицевые счета домов свод'!F1897</f>
        <v>-17638.26</v>
      </c>
      <c r="G20" s="15">
        <f>'[1]Лицевые счета домов свод'!G1897</f>
        <v>19206.210000000003</v>
      </c>
      <c r="H20" s="15">
        <f>'[1]Лицевые счета домов свод'!H1897</f>
        <v>19301.01</v>
      </c>
      <c r="I20" s="15">
        <f>'[1]Лицевые счета домов свод'!I1897</f>
        <v>32709.4178</v>
      </c>
      <c r="J20" s="15">
        <f>'[1]Лицевые счета домов свод'!J1897</f>
        <v>-31046.6678</v>
      </c>
      <c r="K20" s="15">
        <f>'[1]Лицевые счета домов свод'!K1897</f>
        <v>1424.110000000002</v>
      </c>
      <c r="L20" s="16"/>
    </row>
    <row r="21" spans="1:12" ht="29.25" customHeight="1">
      <c r="A21" s="14"/>
      <c r="B21" s="14"/>
      <c r="C21" s="14"/>
      <c r="D21" s="18" t="s">
        <v>31</v>
      </c>
      <c r="E21" s="15">
        <f>'[1]Лицевые счета домов свод'!E1898</f>
        <v>389.94</v>
      </c>
      <c r="F21" s="15">
        <f>'[1]Лицевые счета домов свод'!F1898</f>
        <v>2577.55</v>
      </c>
      <c r="G21" s="15">
        <f>'[1]Лицевые счета домов свод'!G1898</f>
        <v>4931.27</v>
      </c>
      <c r="H21" s="15">
        <f>'[1]Лицевые счета домов свод'!H1898</f>
        <v>4955.53</v>
      </c>
      <c r="I21" s="15">
        <f>'[1]Лицевые счета домов свод'!I1898</f>
        <v>15154.59</v>
      </c>
      <c r="J21" s="15">
        <f>'[1]Лицевые счета домов свод'!J1898</f>
        <v>-7621.51</v>
      </c>
      <c r="K21" s="15">
        <f>'[1]Лицевые счета домов свод'!K1898</f>
        <v>365.6800000000005</v>
      </c>
      <c r="L21" s="16"/>
    </row>
    <row r="22" spans="1:12" ht="12.75">
      <c r="A22" s="14"/>
      <c r="B22" s="14"/>
      <c r="C22" s="14"/>
      <c r="D22" s="5" t="s">
        <v>32</v>
      </c>
      <c r="E22" s="5">
        <f>SUM(E13:E21)</f>
        <v>19375.61</v>
      </c>
      <c r="F22" s="5">
        <f>SUM(F13:F21)</f>
        <v>-17506.289999999997</v>
      </c>
      <c r="G22" s="5">
        <f>SUM(G13:G21)</f>
        <v>274780.99</v>
      </c>
      <c r="H22" s="5">
        <f>SUM(H13:H21)</f>
        <v>275684.66000000003</v>
      </c>
      <c r="I22" s="19">
        <f>SUM(I13:I21)</f>
        <v>353969.05779999995</v>
      </c>
      <c r="J22" s="19">
        <f>SUM(J13:J21)</f>
        <v>-95790.68779999996</v>
      </c>
      <c r="K22" s="5">
        <f>SUM(K13:K21)</f>
        <v>18471.93999999997</v>
      </c>
      <c r="L22" s="17"/>
    </row>
    <row r="23" spans="1:12" ht="12.75">
      <c r="A23" s="14"/>
      <c r="B23" s="14"/>
      <c r="C23" s="14"/>
      <c r="D23" s="14" t="s">
        <v>33</v>
      </c>
      <c r="E23" s="15">
        <f>'[1]Лицевые счета домов свод'!E1900</f>
        <v>498.13</v>
      </c>
      <c r="F23" s="15">
        <f>'[1]Лицевые счета домов свод'!F1900</f>
        <v>-497.83</v>
      </c>
      <c r="G23" s="15">
        <f>'[1]Лицевые счета домов свод'!G1900</f>
        <v>28.74</v>
      </c>
      <c r="H23" s="15">
        <f>'[1]Лицевые счета домов свод'!H1900</f>
        <v>522.31</v>
      </c>
      <c r="I23" s="15">
        <f>'[1]Лицевые счета домов свод'!I1900</f>
        <v>28.74</v>
      </c>
      <c r="J23" s="15">
        <f>'[1]Лицевые счета домов свод'!J1900</f>
        <v>-4.260000000000037</v>
      </c>
      <c r="K23" s="15">
        <f>'[1]Лицевые счета домов свод'!K1900</f>
        <v>4.560000000000059</v>
      </c>
      <c r="L23" s="16"/>
    </row>
    <row r="24" spans="1:12" ht="12.75">
      <c r="A24" s="14"/>
      <c r="B24" s="14"/>
      <c r="C24" s="14"/>
      <c r="D24" s="14" t="s">
        <v>34</v>
      </c>
      <c r="E24" s="15">
        <f>'[1]Лицевые счета домов свод'!E1901</f>
        <v>0</v>
      </c>
      <c r="F24" s="15">
        <f>'[1]Лицевые счета домов свод'!F1901</f>
        <v>0</v>
      </c>
      <c r="G24" s="15">
        <f>'[1]Лицевые счета домов свод'!G1901</f>
        <v>0</v>
      </c>
      <c r="H24" s="15">
        <f>'[1]Лицевые счета домов свод'!H1901</f>
        <v>0</v>
      </c>
      <c r="I24" s="15">
        <f>'[1]Лицевые счета домов свод'!I1901</f>
        <v>0</v>
      </c>
      <c r="J24" s="15">
        <f>'[1]Лицевые счета домов свод'!J1901</f>
        <v>0</v>
      </c>
      <c r="K24" s="15">
        <f>'[1]Лицевые счета домов свод'!K1901</f>
        <v>0</v>
      </c>
      <c r="L24" s="16"/>
    </row>
    <row r="25" spans="1:12" ht="12.75">
      <c r="A25" s="14"/>
      <c r="B25" s="14"/>
      <c r="C25" s="14"/>
      <c r="D25" s="14" t="s">
        <v>35</v>
      </c>
      <c r="E25" s="15">
        <f>'[1]Лицевые счета домов свод'!E1902</f>
        <v>14172.14</v>
      </c>
      <c r="F25" s="15">
        <f>'[1]Лицевые счета домов свод'!F1902</f>
        <v>7889.610000000001</v>
      </c>
      <c r="G25" s="15">
        <f>'[1]Лицевые счета домов свод'!G1902</f>
        <v>188728.16</v>
      </c>
      <c r="H25" s="15">
        <f>'[1]Лицевые счета домов свод'!H1902</f>
        <v>190295.99999999997</v>
      </c>
      <c r="I25" s="15">
        <f>'[1]Лицевые счета домов свод'!I1902</f>
        <v>173155.16</v>
      </c>
      <c r="J25" s="15">
        <f>'[1]Лицевые счета домов свод'!J1902</f>
        <v>25030.449999999983</v>
      </c>
      <c r="K25" s="15">
        <f>'[1]Лицевые счета домов свод'!K1902</f>
        <v>12604.300000000017</v>
      </c>
      <c r="L25" s="16"/>
    </row>
    <row r="26" spans="1:12" ht="12.75">
      <c r="A26" s="14"/>
      <c r="B26" s="14"/>
      <c r="C26" s="14"/>
      <c r="D26" s="14" t="s">
        <v>36</v>
      </c>
      <c r="E26" s="15">
        <f>'[1]Лицевые счета домов свод'!E1903</f>
        <v>451.54999999999995</v>
      </c>
      <c r="F26" s="15">
        <f>'[1]Лицевые счета домов свод'!F1903</f>
        <v>855.65</v>
      </c>
      <c r="G26" s="15">
        <f>'[1]Лицевые счета домов свод'!G1903</f>
        <v>5711.890000000001</v>
      </c>
      <c r="H26" s="15">
        <f>'[1]Лицевые счета домов свод'!H1903</f>
        <v>5778.54</v>
      </c>
      <c r="I26" s="15">
        <f>'[1]Лицевые счета домов свод'!I1903</f>
        <v>5027.16</v>
      </c>
      <c r="J26" s="15">
        <f>'[1]Лицевые счета домов свод'!J1903</f>
        <v>1607.0300000000002</v>
      </c>
      <c r="K26" s="15">
        <f>'[1]Лицевые счета домов свод'!K1903</f>
        <v>384.9000000000011</v>
      </c>
      <c r="L26" s="16"/>
    </row>
    <row r="27" spans="1:12" ht="12.75">
      <c r="A27" s="14"/>
      <c r="B27" s="14"/>
      <c r="C27" s="14"/>
      <c r="D27" s="14" t="s">
        <v>37</v>
      </c>
      <c r="E27" s="15">
        <f>'[1]Лицевые счета домов свод'!E1904</f>
        <v>6404.8</v>
      </c>
      <c r="F27" s="15">
        <f>'[1]Лицевые счета домов свод'!F1904</f>
        <v>-187.05000000000018</v>
      </c>
      <c r="G27" s="15">
        <f>'[1]Лицевые счета домов свод'!G1904</f>
        <v>91433.19</v>
      </c>
      <c r="H27" s="15">
        <f>'[1]Лицевые счета домов свод'!H1904</f>
        <v>91134.12999999999</v>
      </c>
      <c r="I27" s="15">
        <f>'[1]Лицевые счета домов свод'!I1904</f>
        <v>87044.19</v>
      </c>
      <c r="J27" s="15">
        <f>'[1]Лицевые счета домов свод'!J1904</f>
        <v>3902.889999999985</v>
      </c>
      <c r="K27" s="15">
        <f>'[1]Лицевые счета домов свод'!K1904</f>
        <v>6703.860000000015</v>
      </c>
      <c r="L27" s="16"/>
    </row>
    <row r="28" spans="1:12" ht="12.75">
      <c r="A28" s="14"/>
      <c r="B28" s="14"/>
      <c r="C28" s="14"/>
      <c r="D28" s="14" t="s">
        <v>38</v>
      </c>
      <c r="E28" s="15">
        <f>'[1]Лицевые счета домов свод'!E1905</f>
        <v>10262.5</v>
      </c>
      <c r="F28" s="15">
        <f>'[1]Лицевые счета домов свод'!F1905</f>
        <v>-10262.5</v>
      </c>
      <c r="G28" s="15">
        <f>'[1]Лицевые счета домов свод'!G1905</f>
        <v>129794.85</v>
      </c>
      <c r="H28" s="15">
        <f>'[1]Лицевые счета домов свод'!H1905</f>
        <v>131310.33000000002</v>
      </c>
      <c r="I28" s="15">
        <f>'[1]Лицевые счета домов свод'!I1905</f>
        <v>129794.85</v>
      </c>
      <c r="J28" s="15">
        <f>'[1]Лицевые счета домов свод'!J1905</f>
        <v>-8747.01999999999</v>
      </c>
      <c r="K28" s="15">
        <f>'[1]Лицевые счета домов свод'!K1905</f>
        <v>8747.01999999999</v>
      </c>
      <c r="L28" s="16"/>
    </row>
    <row r="29" spans="1:12" ht="12.75">
      <c r="A29" s="14"/>
      <c r="B29" s="14"/>
      <c r="C29" s="14"/>
      <c r="D29" s="14" t="s">
        <v>39</v>
      </c>
      <c r="E29" s="15">
        <f>'[1]Лицевые счета домов свод'!E1906</f>
        <v>8333.12</v>
      </c>
      <c r="F29" s="15">
        <f>'[1]Лицевые счета домов свод'!F1906</f>
        <v>-8333.12</v>
      </c>
      <c r="G29" s="15">
        <f>'[1]Лицевые счета домов свод'!G1906</f>
        <v>110423.94000000002</v>
      </c>
      <c r="H29" s="15">
        <f>'[1]Лицевые счета домов свод'!H1906</f>
        <v>111323.20999999999</v>
      </c>
      <c r="I29" s="15">
        <f>'[1]Лицевые счета домов свод'!I1906</f>
        <v>110423.94000000002</v>
      </c>
      <c r="J29" s="15">
        <f>'[1]Лицевые счета домов свод'!J1906</f>
        <v>-7433.850000000039</v>
      </c>
      <c r="K29" s="15">
        <f>'[1]Лицевые счета домов свод'!K1906</f>
        <v>7433.850000000039</v>
      </c>
      <c r="L29" s="16"/>
    </row>
    <row r="30" spans="1:12" ht="12.75">
      <c r="A30" s="14"/>
      <c r="B30" s="14"/>
      <c r="C30" s="14"/>
      <c r="D30" s="14" t="s">
        <v>40</v>
      </c>
      <c r="E30" s="15">
        <f>'[1]Лицевые счета домов свод'!E1907</f>
        <v>3483.65</v>
      </c>
      <c r="F30" s="15">
        <f>'[1]Лицевые счета домов свод'!F1907</f>
        <v>-3483.65</v>
      </c>
      <c r="G30" s="15">
        <f>'[1]Лицевые счета домов свод'!G1907</f>
        <v>46429.689999999995</v>
      </c>
      <c r="H30" s="15">
        <f>'[1]Лицевые счета домов свод'!H1907</f>
        <v>46812.55</v>
      </c>
      <c r="I30" s="15">
        <f>'[1]Лицевые счета домов свод'!I1907</f>
        <v>46429.689999999995</v>
      </c>
      <c r="J30" s="15">
        <f>'[1]Лицевые счета домов свод'!J1907</f>
        <v>-3100.7899999999936</v>
      </c>
      <c r="K30" s="15">
        <f>'[1]Лицевые счета домов свод'!K1907</f>
        <v>3100.7899999999936</v>
      </c>
      <c r="L30" s="16"/>
    </row>
    <row r="31" spans="1:12" ht="12.75">
      <c r="A31" s="9"/>
      <c r="B31" s="20" t="s">
        <v>41</v>
      </c>
      <c r="C31" s="20"/>
      <c r="D31" s="20"/>
      <c r="E31" s="20">
        <f>SUM(E23:E30)+E12+E22</f>
        <v>80961.37</v>
      </c>
      <c r="F31" s="20">
        <f>SUM(F23:F30)+F12+F22</f>
        <v>172269.28999999998</v>
      </c>
      <c r="G31" s="20">
        <f>SUM(G23:G30)+G12+G22</f>
        <v>1080692.27</v>
      </c>
      <c r="H31" s="20">
        <f>SUM(H23:H30)+H12+H22</f>
        <v>1085377.62</v>
      </c>
      <c r="I31" s="21">
        <f>SUM(I23:I30)+I12+I22</f>
        <v>1077191.6778</v>
      </c>
      <c r="J31" s="21">
        <f>SUM(J23:J30)+J12+J22</f>
        <v>180455.23219999997</v>
      </c>
      <c r="K31" s="20">
        <f>SUM(K23:K30)+K12+K22</f>
        <v>76276.02000000006</v>
      </c>
      <c r="L31" s="22"/>
    </row>
  </sheetData>
  <sheetProtection selectLockedCells="1" selectUnlockedCells="1"/>
  <mergeCells count="13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B31:D31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workbookViewId="0" topLeftCell="A19">
      <selection activeCell="E32" sqref="E32"/>
    </sheetView>
  </sheetViews>
  <sheetFormatPr defaultColWidth="12.57421875" defaultRowHeight="12.75"/>
  <cols>
    <col min="1" max="1" width="8.7109375" style="0" customWidth="1"/>
    <col min="2" max="2" width="49.28125" style="0" customWidth="1"/>
    <col min="3" max="3" width="23.57421875" style="0" customWidth="1"/>
    <col min="4" max="4" width="34.7109375" style="0" customWidth="1"/>
    <col min="5" max="5" width="20.00390625" style="0" customWidth="1"/>
    <col min="6" max="16384" width="11.57421875" style="0" customWidth="1"/>
  </cols>
  <sheetData>
    <row r="1" spans="1:5" ht="12.75">
      <c r="A1" s="23" t="s">
        <v>42</v>
      </c>
      <c r="B1" s="23"/>
      <c r="C1" s="23"/>
      <c r="D1" s="23"/>
      <c r="E1" s="23"/>
    </row>
    <row r="2" spans="1:5" ht="12.75">
      <c r="A2" s="24" t="s">
        <v>1</v>
      </c>
      <c r="B2" s="25" t="s">
        <v>43</v>
      </c>
      <c r="C2" s="25" t="s">
        <v>2</v>
      </c>
      <c r="D2" s="25" t="s">
        <v>44</v>
      </c>
      <c r="E2" s="25" t="s">
        <v>45</v>
      </c>
    </row>
    <row r="3" spans="1:5" ht="12.75">
      <c r="A3" s="26">
        <v>1</v>
      </c>
      <c r="B3" s="26" t="s">
        <v>46</v>
      </c>
      <c r="C3" s="26" t="s">
        <v>47</v>
      </c>
      <c r="D3" s="26"/>
      <c r="E3" s="26">
        <v>21224.1</v>
      </c>
    </row>
    <row r="4" spans="1:5" ht="17.25" customHeight="1">
      <c r="A4" s="26">
        <v>2</v>
      </c>
      <c r="B4" s="27" t="s">
        <v>48</v>
      </c>
      <c r="C4" s="27" t="s">
        <v>47</v>
      </c>
      <c r="D4" s="27" t="s">
        <v>49</v>
      </c>
      <c r="E4" s="27">
        <v>2845.65</v>
      </c>
    </row>
    <row r="5" spans="1:5" ht="12.75">
      <c r="A5" s="26">
        <v>3</v>
      </c>
      <c r="B5" s="26"/>
      <c r="C5" s="26"/>
      <c r="D5" s="26"/>
      <c r="E5" s="26"/>
    </row>
    <row r="6" spans="1:5" ht="12.75">
      <c r="A6" s="28"/>
      <c r="B6" s="28" t="s">
        <v>50</v>
      </c>
      <c r="C6" s="28"/>
      <c r="D6" s="28"/>
      <c r="E6" s="28">
        <f>E4+E3+E5</f>
        <v>24069.75</v>
      </c>
    </row>
    <row r="7" spans="1:5" ht="12.75">
      <c r="A7" s="23" t="s">
        <v>51</v>
      </c>
      <c r="B7" s="23"/>
      <c r="C7" s="23"/>
      <c r="D7" s="23"/>
      <c r="E7" s="23"/>
    </row>
    <row r="8" spans="1:5" ht="12.75">
      <c r="A8" s="24" t="s">
        <v>1</v>
      </c>
      <c r="B8" s="25" t="s">
        <v>43</v>
      </c>
      <c r="C8" s="25" t="s">
        <v>2</v>
      </c>
      <c r="D8" s="25" t="s">
        <v>44</v>
      </c>
      <c r="E8" s="25" t="s">
        <v>45</v>
      </c>
    </row>
    <row r="9" spans="1:5" ht="32.25" customHeight="1">
      <c r="A9" s="26">
        <v>1</v>
      </c>
      <c r="B9" s="29" t="s">
        <v>52</v>
      </c>
      <c r="C9" s="27" t="s">
        <v>47</v>
      </c>
      <c r="D9" s="26"/>
      <c r="E9" s="26">
        <v>7026.49</v>
      </c>
    </row>
    <row r="10" spans="1:5" ht="12.75">
      <c r="A10" s="26">
        <v>2</v>
      </c>
      <c r="B10" s="26" t="s">
        <v>53</v>
      </c>
      <c r="C10" s="26" t="s">
        <v>47</v>
      </c>
      <c r="D10" s="26"/>
      <c r="E10" s="26">
        <v>13697.17</v>
      </c>
    </row>
    <row r="11" spans="1:5" ht="12.75">
      <c r="A11" s="28"/>
      <c r="B11" s="28" t="s">
        <v>50</v>
      </c>
      <c r="C11" s="28"/>
      <c r="D11" s="28"/>
      <c r="E11" s="28">
        <f>E9+E10</f>
        <v>20723.66</v>
      </c>
    </row>
    <row r="13" spans="1:5" ht="12.75">
      <c r="A13" s="23" t="s">
        <v>54</v>
      </c>
      <c r="B13" s="23"/>
      <c r="C13" s="23"/>
      <c r="D13" s="23"/>
      <c r="E13" s="23"/>
    </row>
    <row r="14" spans="1:5" ht="12.75">
      <c r="A14" s="24" t="s">
        <v>1</v>
      </c>
      <c r="B14" s="25" t="s">
        <v>43</v>
      </c>
      <c r="C14" s="25" t="s">
        <v>2</v>
      </c>
      <c r="D14" s="25" t="s">
        <v>44</v>
      </c>
      <c r="E14" s="25" t="s">
        <v>45</v>
      </c>
    </row>
    <row r="15" spans="1:5" ht="12.75">
      <c r="A15" s="26">
        <v>1</v>
      </c>
      <c r="B15" s="29" t="s">
        <v>55</v>
      </c>
      <c r="C15" s="27" t="s">
        <v>47</v>
      </c>
      <c r="D15" s="26" t="s">
        <v>56</v>
      </c>
      <c r="E15" s="26">
        <v>60375.12</v>
      </c>
    </row>
    <row r="16" spans="1:5" ht="12.75">
      <c r="A16" s="26">
        <v>2</v>
      </c>
      <c r="B16" s="26"/>
      <c r="C16" s="27"/>
      <c r="D16" s="26"/>
      <c r="E16" s="26"/>
    </row>
    <row r="17" spans="1:5" ht="12.75">
      <c r="A17" s="26">
        <v>3</v>
      </c>
      <c r="B17" s="29"/>
      <c r="C17" s="27"/>
      <c r="D17" s="26"/>
      <c r="E17" s="26"/>
    </row>
    <row r="18" spans="1:5" ht="12.75">
      <c r="A18" s="26">
        <v>4</v>
      </c>
      <c r="B18" s="29"/>
      <c r="C18" s="27"/>
      <c r="D18" s="26"/>
      <c r="E18" s="26"/>
    </row>
    <row r="19" spans="1:5" ht="12.75">
      <c r="A19" s="28"/>
      <c r="B19" s="28" t="s">
        <v>50</v>
      </c>
      <c r="C19" s="28"/>
      <c r="D19" s="28"/>
      <c r="E19" s="28">
        <f>E15+E16+E17+E18</f>
        <v>60375.12</v>
      </c>
    </row>
    <row r="21" spans="1:5" ht="12.75">
      <c r="A21" s="23" t="s">
        <v>57</v>
      </c>
      <c r="B21" s="23"/>
      <c r="C21" s="23"/>
      <c r="D21" s="23"/>
      <c r="E21" s="23"/>
    </row>
    <row r="22" spans="1:5" ht="12.75">
      <c r="A22" s="24" t="s">
        <v>1</v>
      </c>
      <c r="B22" s="25" t="s">
        <v>43</v>
      </c>
      <c r="C22" s="25" t="s">
        <v>2</v>
      </c>
      <c r="D22" s="25" t="s">
        <v>44</v>
      </c>
      <c r="E22" s="25" t="s">
        <v>45</v>
      </c>
    </row>
    <row r="23" spans="1:5" ht="33" customHeight="1">
      <c r="A23" s="26">
        <v>1</v>
      </c>
      <c r="B23" s="29" t="s">
        <v>58</v>
      </c>
      <c r="C23" s="27" t="s">
        <v>47</v>
      </c>
      <c r="D23" s="26"/>
      <c r="E23" s="26">
        <v>5956.33</v>
      </c>
    </row>
    <row r="24" spans="1:5" ht="12.75">
      <c r="A24" s="28"/>
      <c r="B24" s="28" t="s">
        <v>50</v>
      </c>
      <c r="C24" s="28"/>
      <c r="D24" s="28"/>
      <c r="E24" s="28">
        <f>E23</f>
        <v>5956.33</v>
      </c>
    </row>
    <row r="26" spans="1:5" ht="12.75">
      <c r="A26" s="23" t="s">
        <v>59</v>
      </c>
      <c r="B26" s="23"/>
      <c r="C26" s="23"/>
      <c r="D26" s="23"/>
      <c r="E26" s="23"/>
    </row>
    <row r="27" spans="1:5" ht="12.75">
      <c r="A27" s="24" t="s">
        <v>1</v>
      </c>
      <c r="B27" s="25" t="s">
        <v>43</v>
      </c>
      <c r="C27" s="25" t="s">
        <v>2</v>
      </c>
      <c r="D27" s="25" t="s">
        <v>44</v>
      </c>
      <c r="E27" s="25" t="s">
        <v>45</v>
      </c>
    </row>
    <row r="28" spans="1:5" ht="12.75">
      <c r="A28" s="26">
        <v>1</v>
      </c>
      <c r="B28" s="29" t="s">
        <v>60</v>
      </c>
      <c r="C28" s="27" t="s">
        <v>47</v>
      </c>
      <c r="D28" s="26"/>
      <c r="E28" s="26">
        <v>7573.19</v>
      </c>
    </row>
    <row r="29" spans="1:5" ht="12.75">
      <c r="A29" s="26">
        <v>2</v>
      </c>
      <c r="B29" s="26" t="s">
        <v>61</v>
      </c>
      <c r="C29" s="27" t="s">
        <v>47</v>
      </c>
      <c r="D29" s="26" t="s">
        <v>62</v>
      </c>
      <c r="E29" s="26">
        <v>27194.39</v>
      </c>
    </row>
    <row r="30" spans="1:5" ht="12.75">
      <c r="A30" s="28"/>
      <c r="B30" s="28" t="s">
        <v>50</v>
      </c>
      <c r="C30" s="28"/>
      <c r="D30" s="28"/>
      <c r="E30" s="28">
        <f>E28+E29</f>
        <v>34767.58</v>
      </c>
    </row>
    <row r="32" spans="1:5" ht="12.75">
      <c r="A32" s="30"/>
      <c r="B32" s="30" t="s">
        <v>63</v>
      </c>
      <c r="C32" s="30"/>
      <c r="D32" s="30"/>
      <c r="E32" s="30">
        <f>E6+E11+E19+E24+E30</f>
        <v>145892.44</v>
      </c>
    </row>
  </sheetData>
  <sheetProtection selectLockedCells="1" selectUnlockedCells="1"/>
  <mergeCells count="5">
    <mergeCell ref="A1:E1"/>
    <mergeCell ref="A7:E7"/>
    <mergeCell ref="A13:E13"/>
    <mergeCell ref="A21:E21"/>
    <mergeCell ref="A26:E26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9"/>
  <sheetViews>
    <sheetView zoomScale="80" zoomScaleNormal="80" workbookViewId="0" topLeftCell="A1">
      <selection activeCell="B12" sqref="B12"/>
    </sheetView>
  </sheetViews>
  <sheetFormatPr defaultColWidth="12.57421875" defaultRowHeight="12.75"/>
  <cols>
    <col min="1" max="1" width="8.7109375" style="0" customWidth="1"/>
    <col min="2" max="2" width="34.8515625" style="0" customWidth="1"/>
    <col min="3" max="3" width="23.57421875" style="0" customWidth="1"/>
    <col min="4" max="4" width="34.7109375" style="0" customWidth="1"/>
    <col min="5" max="5" width="20.00390625" style="0" customWidth="1"/>
    <col min="6" max="16384" width="11.57421875" style="0" customWidth="1"/>
  </cols>
  <sheetData>
    <row r="1" spans="1:5" ht="12.75">
      <c r="A1" s="23" t="s">
        <v>64</v>
      </c>
      <c r="B1" s="23"/>
      <c r="C1" s="23"/>
      <c r="D1" s="23"/>
      <c r="E1" s="23"/>
    </row>
    <row r="2" spans="1:5" ht="12.75">
      <c r="A2" s="24" t="s">
        <v>1</v>
      </c>
      <c r="B2" s="25" t="s">
        <v>43</v>
      </c>
      <c r="C2" s="25" t="s">
        <v>2</v>
      </c>
      <c r="D2" s="25" t="s">
        <v>44</v>
      </c>
      <c r="E2" s="25" t="s">
        <v>45</v>
      </c>
    </row>
    <row r="3" spans="1:5" ht="55.5" customHeight="1">
      <c r="A3" s="26">
        <v>1</v>
      </c>
      <c r="B3" s="29" t="s">
        <v>65</v>
      </c>
      <c r="C3" s="26" t="s">
        <v>47</v>
      </c>
      <c r="D3" s="29" t="s">
        <v>66</v>
      </c>
      <c r="E3" s="26">
        <v>28690</v>
      </c>
    </row>
    <row r="4" spans="1:5" ht="12.75">
      <c r="A4" s="26">
        <v>2</v>
      </c>
      <c r="B4" s="27" t="s">
        <v>67</v>
      </c>
      <c r="C4" s="27" t="s">
        <v>47</v>
      </c>
      <c r="D4" s="31"/>
      <c r="E4" s="31">
        <v>22831.46</v>
      </c>
    </row>
    <row r="5" spans="1:5" ht="12.75">
      <c r="A5" s="26">
        <v>3</v>
      </c>
      <c r="B5" s="27" t="s">
        <v>68</v>
      </c>
      <c r="C5" s="31" t="s">
        <v>47</v>
      </c>
      <c r="D5" s="31"/>
      <c r="E5" s="31">
        <v>319</v>
      </c>
    </row>
    <row r="6" spans="1:5" ht="12.75">
      <c r="A6" s="26">
        <v>4</v>
      </c>
      <c r="B6" s="27" t="s">
        <v>69</v>
      </c>
      <c r="C6" s="31" t="s">
        <v>47</v>
      </c>
      <c r="D6" s="31" t="s">
        <v>70</v>
      </c>
      <c r="E6" s="31">
        <v>1519.72</v>
      </c>
    </row>
    <row r="7" spans="1:5" ht="12.75">
      <c r="A7" s="26">
        <v>5</v>
      </c>
      <c r="B7" s="27" t="s">
        <v>71</v>
      </c>
      <c r="C7" s="31" t="s">
        <v>47</v>
      </c>
      <c r="D7" s="31" t="s">
        <v>72</v>
      </c>
      <c r="E7" s="31">
        <v>97.84</v>
      </c>
    </row>
    <row r="8" spans="1:5" ht="12.75">
      <c r="A8" s="28"/>
      <c r="B8" s="28" t="s">
        <v>50</v>
      </c>
      <c r="C8" s="28"/>
      <c r="D8" s="28"/>
      <c r="E8" s="28">
        <f>E4+E3+E5+E6+E7</f>
        <v>53458.02</v>
      </c>
    </row>
    <row r="9" spans="1:5" ht="12.75">
      <c r="A9" s="16"/>
      <c r="B9" s="16"/>
      <c r="C9" s="16"/>
      <c r="D9" s="16"/>
      <c r="E9" s="16"/>
    </row>
    <row r="10" spans="1:5" ht="12.75">
      <c r="A10" s="23" t="s">
        <v>42</v>
      </c>
      <c r="B10" s="23"/>
      <c r="C10" s="23"/>
      <c r="D10" s="23"/>
      <c r="E10" s="23"/>
    </row>
    <row r="11" spans="1:5" ht="12.75">
      <c r="A11" s="24" t="s">
        <v>1</v>
      </c>
      <c r="B11" s="25" t="s">
        <v>43</v>
      </c>
      <c r="C11" s="25" t="s">
        <v>2</v>
      </c>
      <c r="D11" s="25" t="s">
        <v>44</v>
      </c>
      <c r="E11" s="25" t="s">
        <v>45</v>
      </c>
    </row>
    <row r="12" spans="1:5" ht="42.75" customHeight="1">
      <c r="A12" s="26">
        <v>1</v>
      </c>
      <c r="B12" s="29" t="s">
        <v>73</v>
      </c>
      <c r="C12" s="26" t="s">
        <v>47</v>
      </c>
      <c r="D12" s="26"/>
      <c r="E12" s="26">
        <v>3868.93</v>
      </c>
    </row>
    <row r="13" spans="1:5" ht="12.75">
      <c r="A13" s="26">
        <v>2</v>
      </c>
      <c r="B13" s="27" t="s">
        <v>74</v>
      </c>
      <c r="C13" s="27" t="s">
        <v>47</v>
      </c>
      <c r="D13" s="31"/>
      <c r="E13" s="31">
        <v>5867.17</v>
      </c>
    </row>
    <row r="14" spans="1:5" ht="12.75">
      <c r="A14" s="26">
        <v>3</v>
      </c>
      <c r="B14" s="27"/>
      <c r="C14" s="27"/>
      <c r="D14" s="31"/>
      <c r="E14" s="31"/>
    </row>
    <row r="15" spans="1:5" ht="12.75">
      <c r="A15" s="28"/>
      <c r="B15" s="28" t="s">
        <v>50</v>
      </c>
      <c r="C15" s="28"/>
      <c r="D15" s="28"/>
      <c r="E15" s="28">
        <f>E13+E14+E12</f>
        <v>9736.1</v>
      </c>
    </row>
    <row r="16" spans="1:5" ht="12.75">
      <c r="A16" s="16"/>
      <c r="B16" s="16"/>
      <c r="C16" s="16"/>
      <c r="D16" s="16"/>
      <c r="E16" s="16"/>
    </row>
    <row r="17" spans="1:5" ht="12.75">
      <c r="A17" s="23" t="s">
        <v>75</v>
      </c>
      <c r="B17" s="23"/>
      <c r="C17" s="23"/>
      <c r="D17" s="23"/>
      <c r="E17" s="23"/>
    </row>
    <row r="18" spans="1:5" ht="12.75">
      <c r="A18" s="24" t="s">
        <v>1</v>
      </c>
      <c r="B18" s="25" t="s">
        <v>43</v>
      </c>
      <c r="C18" s="25" t="s">
        <v>2</v>
      </c>
      <c r="D18" s="25" t="s">
        <v>44</v>
      </c>
      <c r="E18" s="25" t="s">
        <v>45</v>
      </c>
    </row>
    <row r="19" spans="1:5" ht="12.75">
      <c r="A19" s="26">
        <v>1</v>
      </c>
      <c r="B19" s="27" t="s">
        <v>76</v>
      </c>
      <c r="C19" s="27" t="s">
        <v>47</v>
      </c>
      <c r="D19" s="31"/>
      <c r="E19" s="31">
        <v>15154.59</v>
      </c>
    </row>
    <row r="20" spans="1:5" ht="12.75">
      <c r="A20" s="26">
        <v>2</v>
      </c>
      <c r="B20" s="27" t="s">
        <v>77</v>
      </c>
      <c r="C20" s="27" t="s">
        <v>47</v>
      </c>
      <c r="D20" s="31"/>
      <c r="E20" s="31">
        <v>6070.37</v>
      </c>
    </row>
    <row r="21" spans="1:5" ht="12.75">
      <c r="A21" s="26">
        <v>3</v>
      </c>
      <c r="B21" s="27"/>
      <c r="C21" s="27"/>
      <c r="D21" s="31"/>
      <c r="E21" s="31"/>
    </row>
    <row r="22" spans="1:5" ht="12.75">
      <c r="A22" s="28"/>
      <c r="B22" s="28" t="s">
        <v>50</v>
      </c>
      <c r="C22" s="28"/>
      <c r="D22" s="28"/>
      <c r="E22" s="28">
        <f>E19+E20+E21</f>
        <v>21224.96</v>
      </c>
    </row>
    <row r="23" spans="1:5" ht="12.75">
      <c r="A23" s="16"/>
      <c r="B23" s="16"/>
      <c r="C23" s="16"/>
      <c r="D23" s="16"/>
      <c r="E23" s="16"/>
    </row>
    <row r="24" spans="1:5" ht="12.75">
      <c r="A24" s="23" t="s">
        <v>78</v>
      </c>
      <c r="B24" s="23"/>
      <c r="C24" s="23"/>
      <c r="D24" s="23"/>
      <c r="E24" s="23"/>
    </row>
    <row r="25" spans="1:5" ht="12.75">
      <c r="A25" s="24" t="s">
        <v>1</v>
      </c>
      <c r="B25" s="25" t="s">
        <v>43</v>
      </c>
      <c r="C25" s="25" t="s">
        <v>2</v>
      </c>
      <c r="D25" s="25" t="s">
        <v>44</v>
      </c>
      <c r="E25" s="25" t="s">
        <v>45</v>
      </c>
    </row>
    <row r="26" spans="1:5" ht="12.75">
      <c r="A26" s="32">
        <v>1</v>
      </c>
      <c r="B26" s="27" t="s">
        <v>79</v>
      </c>
      <c r="C26" s="27" t="s">
        <v>47</v>
      </c>
      <c r="D26" s="27"/>
      <c r="E26" s="31">
        <v>1211.99</v>
      </c>
    </row>
    <row r="27" spans="1:5" ht="12.75">
      <c r="A27" s="32">
        <v>2</v>
      </c>
      <c r="B27" s="27" t="s">
        <v>80</v>
      </c>
      <c r="C27" s="27" t="s">
        <v>47</v>
      </c>
      <c r="D27" s="31"/>
      <c r="E27" s="31">
        <v>2478</v>
      </c>
    </row>
    <row r="28" spans="1:5" ht="12.75">
      <c r="A28" s="32">
        <v>4</v>
      </c>
      <c r="B28" s="27" t="s">
        <v>81</v>
      </c>
      <c r="C28" s="27" t="s">
        <v>47</v>
      </c>
      <c r="D28" s="31" t="s">
        <v>82</v>
      </c>
      <c r="E28" s="31">
        <v>393.13</v>
      </c>
    </row>
    <row r="29" spans="1:5" ht="12.75">
      <c r="A29" s="28"/>
      <c r="B29" s="28" t="s">
        <v>50</v>
      </c>
      <c r="C29" s="28"/>
      <c r="D29" s="28"/>
      <c r="E29" s="28">
        <f>E26+E27+E28</f>
        <v>4083.12</v>
      </c>
    </row>
    <row r="30" spans="1:5" ht="12.75">
      <c r="A30" s="23" t="s">
        <v>51</v>
      </c>
      <c r="B30" s="23"/>
      <c r="C30" s="23"/>
      <c r="D30" s="23"/>
      <c r="E30" s="23"/>
    </row>
    <row r="31" spans="1:5" ht="12.75">
      <c r="A31" s="24" t="s">
        <v>1</v>
      </c>
      <c r="B31" s="25" t="s">
        <v>43</v>
      </c>
      <c r="C31" s="25" t="s">
        <v>2</v>
      </c>
      <c r="D31" s="25" t="s">
        <v>44</v>
      </c>
      <c r="E31" s="25" t="s">
        <v>45</v>
      </c>
    </row>
    <row r="32" spans="1:5" ht="12.75">
      <c r="A32" s="33">
        <v>1</v>
      </c>
      <c r="B32" s="27" t="s">
        <v>83</v>
      </c>
      <c r="C32" s="27" t="s">
        <v>47</v>
      </c>
      <c r="D32" s="31"/>
      <c r="E32" s="31">
        <v>31248.84</v>
      </c>
    </row>
    <row r="33" spans="1:5" ht="12.75">
      <c r="A33" s="33">
        <v>2</v>
      </c>
      <c r="B33" s="27"/>
      <c r="C33" s="27"/>
      <c r="D33" s="31"/>
      <c r="E33" s="31"/>
    </row>
    <row r="34" spans="1:5" ht="12.75">
      <c r="A34" s="28"/>
      <c r="B34" s="28" t="s">
        <v>50</v>
      </c>
      <c r="C34" s="28"/>
      <c r="D34" s="28"/>
      <c r="E34" s="28">
        <f>E32+E33</f>
        <v>31248.84</v>
      </c>
    </row>
    <row r="35" spans="1:5" ht="12.75">
      <c r="A35" s="34"/>
      <c r="B35" s="34"/>
      <c r="C35" s="34"/>
      <c r="D35" s="34"/>
      <c r="E35" s="34"/>
    </row>
    <row r="36" spans="1:5" ht="12.75">
      <c r="A36" s="23" t="s">
        <v>84</v>
      </c>
      <c r="B36" s="23"/>
      <c r="C36" s="23"/>
      <c r="D36" s="23"/>
      <c r="E36" s="23"/>
    </row>
    <row r="37" spans="1:5" ht="12.75">
      <c r="A37" s="24" t="s">
        <v>1</v>
      </c>
      <c r="B37" s="25" t="s">
        <v>43</v>
      </c>
      <c r="C37" s="25" t="s">
        <v>2</v>
      </c>
      <c r="D37" s="25" t="s">
        <v>44</v>
      </c>
      <c r="E37" s="25" t="s">
        <v>45</v>
      </c>
    </row>
    <row r="38" spans="1:5" ht="30.75" customHeight="1">
      <c r="A38" s="26">
        <v>1</v>
      </c>
      <c r="B38" s="27" t="s">
        <v>85</v>
      </c>
      <c r="C38" s="27" t="s">
        <v>47</v>
      </c>
      <c r="D38" s="31"/>
      <c r="E38" s="31">
        <v>2284.8</v>
      </c>
    </row>
    <row r="39" spans="1:5" ht="12.75">
      <c r="A39" s="26">
        <v>2</v>
      </c>
      <c r="B39" s="27" t="s">
        <v>86</v>
      </c>
      <c r="C39" s="27" t="s">
        <v>47</v>
      </c>
      <c r="D39" s="31"/>
      <c r="E39" s="31">
        <v>3209.76</v>
      </c>
    </row>
    <row r="40" spans="1:5" ht="12.75">
      <c r="A40" s="26">
        <v>3</v>
      </c>
      <c r="B40" s="27" t="s">
        <v>87</v>
      </c>
      <c r="C40" s="27" t="s">
        <v>47</v>
      </c>
      <c r="D40" s="31"/>
      <c r="E40" s="31">
        <v>2115</v>
      </c>
    </row>
    <row r="41" spans="1:5" ht="12.75">
      <c r="A41" s="28"/>
      <c r="B41" s="28" t="s">
        <v>50</v>
      </c>
      <c r="C41" s="28"/>
      <c r="D41" s="28"/>
      <c r="E41" s="28">
        <f>E38+E39+E40</f>
        <v>7609.56</v>
      </c>
    </row>
    <row r="43" spans="1:5" ht="12.75">
      <c r="A43" s="23" t="s">
        <v>88</v>
      </c>
      <c r="B43" s="23"/>
      <c r="C43" s="23"/>
      <c r="D43" s="23"/>
      <c r="E43" s="23"/>
    </row>
    <row r="44" spans="1:5" ht="12.75">
      <c r="A44" s="24" t="s">
        <v>1</v>
      </c>
      <c r="B44" s="25" t="s">
        <v>43</v>
      </c>
      <c r="C44" s="25" t="s">
        <v>2</v>
      </c>
      <c r="D44" s="25" t="s">
        <v>44</v>
      </c>
      <c r="E44" s="25" t="s">
        <v>45</v>
      </c>
    </row>
    <row r="45" spans="1:5" ht="12.75">
      <c r="A45" s="26">
        <v>1</v>
      </c>
      <c r="B45" s="27" t="s">
        <v>85</v>
      </c>
      <c r="C45" s="27" t="s">
        <v>47</v>
      </c>
      <c r="D45" s="31"/>
      <c r="E45" s="31">
        <v>2284.8</v>
      </c>
    </row>
    <row r="46" spans="1:5" ht="12.75">
      <c r="A46" s="26">
        <v>2</v>
      </c>
      <c r="B46" s="27" t="s">
        <v>89</v>
      </c>
      <c r="C46" s="27" t="s">
        <v>47</v>
      </c>
      <c r="D46" s="31"/>
      <c r="E46" s="31">
        <v>4800</v>
      </c>
    </row>
    <row r="47" spans="1:5" ht="12.75">
      <c r="A47" s="26">
        <v>3</v>
      </c>
      <c r="B47" s="27" t="s">
        <v>90</v>
      </c>
      <c r="C47" s="27" t="s">
        <v>47</v>
      </c>
      <c r="D47" s="31"/>
      <c r="E47" s="31">
        <v>24003.16</v>
      </c>
    </row>
    <row r="48" spans="1:5" ht="12.75">
      <c r="A48" s="28"/>
      <c r="B48" s="28" t="s">
        <v>50</v>
      </c>
      <c r="C48" s="28"/>
      <c r="D48" s="28"/>
      <c r="E48" s="28">
        <f>E45+E46+E47</f>
        <v>31087.96</v>
      </c>
    </row>
    <row r="50" spans="1:5" ht="12.75">
      <c r="A50" s="23" t="s">
        <v>91</v>
      </c>
      <c r="B50" s="23"/>
      <c r="C50" s="23"/>
      <c r="D50" s="23"/>
      <c r="E50" s="23"/>
    </row>
    <row r="51" spans="1:5" ht="12.75">
      <c r="A51" s="24" t="s">
        <v>1</v>
      </c>
      <c r="B51" s="25" t="s">
        <v>43</v>
      </c>
      <c r="C51" s="25" t="s">
        <v>2</v>
      </c>
      <c r="D51" s="25" t="s">
        <v>44</v>
      </c>
      <c r="E51" s="25" t="s">
        <v>45</v>
      </c>
    </row>
    <row r="52" spans="1:5" ht="46.5" customHeight="1">
      <c r="A52" s="26">
        <v>1</v>
      </c>
      <c r="B52" s="27" t="s">
        <v>92</v>
      </c>
      <c r="C52" s="27" t="s">
        <v>47</v>
      </c>
      <c r="D52" s="31"/>
      <c r="E52" s="31">
        <v>1420.18</v>
      </c>
    </row>
    <row r="53" spans="1:5" ht="12.75">
      <c r="A53" s="26">
        <v>2</v>
      </c>
      <c r="B53" s="27" t="s">
        <v>93</v>
      </c>
      <c r="C53" s="27" t="s">
        <v>47</v>
      </c>
      <c r="D53" s="31" t="s">
        <v>94</v>
      </c>
      <c r="E53" s="31">
        <v>864.77</v>
      </c>
    </row>
    <row r="54" spans="1:5" ht="12.75">
      <c r="A54" s="26">
        <v>3</v>
      </c>
      <c r="B54" s="27"/>
      <c r="C54" s="27"/>
      <c r="D54" s="31"/>
      <c r="E54" s="31"/>
    </row>
    <row r="55" spans="1:5" ht="12.75">
      <c r="A55" s="28"/>
      <c r="B55" s="28" t="s">
        <v>50</v>
      </c>
      <c r="C55" s="28"/>
      <c r="D55" s="28"/>
      <c r="E55" s="28">
        <f>E52+E53+E54</f>
        <v>2284.95</v>
      </c>
    </row>
    <row r="57" spans="1:5" ht="12.75">
      <c r="A57" s="23" t="s">
        <v>57</v>
      </c>
      <c r="B57" s="23"/>
      <c r="C57" s="23"/>
      <c r="D57" s="23"/>
      <c r="E57" s="23"/>
    </row>
    <row r="58" spans="1:5" ht="12.75">
      <c r="A58" s="24" t="s">
        <v>1</v>
      </c>
      <c r="B58" s="25" t="s">
        <v>43</v>
      </c>
      <c r="C58" s="25" t="s">
        <v>2</v>
      </c>
      <c r="D58" s="25" t="s">
        <v>44</v>
      </c>
      <c r="E58" s="25" t="s">
        <v>45</v>
      </c>
    </row>
    <row r="59" spans="1:5" ht="12.75">
      <c r="A59" s="26">
        <v>1</v>
      </c>
      <c r="B59" s="27" t="s">
        <v>85</v>
      </c>
      <c r="C59" s="27" t="s">
        <v>47</v>
      </c>
      <c r="D59" s="35"/>
      <c r="E59" s="31">
        <v>2284.8</v>
      </c>
    </row>
    <row r="60" spans="1:5" ht="12.75">
      <c r="A60" s="26">
        <v>2</v>
      </c>
      <c r="B60" s="27" t="s">
        <v>95</v>
      </c>
      <c r="C60" s="27" t="s">
        <v>47</v>
      </c>
      <c r="D60" s="31"/>
      <c r="E60" s="31">
        <v>230</v>
      </c>
    </row>
    <row r="61" spans="1:5" ht="12.75">
      <c r="A61" s="26">
        <v>3</v>
      </c>
      <c r="B61" s="27" t="s">
        <v>96</v>
      </c>
      <c r="C61" s="27" t="s">
        <v>47</v>
      </c>
      <c r="D61" s="31"/>
      <c r="E61" s="31">
        <v>560.04</v>
      </c>
    </row>
    <row r="62" spans="1:5" ht="42.75" customHeight="1">
      <c r="A62" s="26">
        <v>4</v>
      </c>
      <c r="B62" s="29" t="s">
        <v>97</v>
      </c>
      <c r="C62" s="27" t="s">
        <v>47</v>
      </c>
      <c r="D62" s="31"/>
      <c r="E62" s="31">
        <v>10442.8</v>
      </c>
    </row>
    <row r="63" spans="1:5" ht="12.75">
      <c r="A63" s="28"/>
      <c r="B63" s="28" t="s">
        <v>50</v>
      </c>
      <c r="C63" s="28"/>
      <c r="D63" s="28"/>
      <c r="E63" s="28">
        <f>E59+E60+E61+E62</f>
        <v>13517.64</v>
      </c>
    </row>
    <row r="65" spans="1:5" ht="12.75">
      <c r="A65" s="23" t="s">
        <v>59</v>
      </c>
      <c r="B65" s="23"/>
      <c r="C65" s="23"/>
      <c r="D65" s="23"/>
      <c r="E65" s="23"/>
    </row>
    <row r="66" spans="1:5" ht="12.75">
      <c r="A66" s="24" t="s">
        <v>1</v>
      </c>
      <c r="B66" s="25" t="s">
        <v>43</v>
      </c>
      <c r="C66" s="25" t="s">
        <v>2</v>
      </c>
      <c r="D66" s="25" t="s">
        <v>44</v>
      </c>
      <c r="E66" s="25" t="s">
        <v>45</v>
      </c>
    </row>
    <row r="67" spans="1:5" ht="12.75">
      <c r="A67" s="26">
        <v>1</v>
      </c>
      <c r="B67" s="27" t="s">
        <v>98</v>
      </c>
      <c r="C67" s="27" t="s">
        <v>47</v>
      </c>
      <c r="D67" s="31"/>
      <c r="E67" s="31">
        <v>15027.94</v>
      </c>
    </row>
    <row r="68" spans="1:5" ht="12.75">
      <c r="A68" s="26">
        <v>2</v>
      </c>
      <c r="B68" s="27" t="s">
        <v>99</v>
      </c>
      <c r="C68" s="27" t="s">
        <v>47</v>
      </c>
      <c r="D68" s="31" t="s">
        <v>100</v>
      </c>
      <c r="E68" s="31">
        <v>543.87</v>
      </c>
    </row>
    <row r="69" spans="1:5" ht="12.75">
      <c r="A69" s="26">
        <v>3</v>
      </c>
      <c r="B69" s="27" t="s">
        <v>101</v>
      </c>
      <c r="C69" s="27" t="s">
        <v>47</v>
      </c>
      <c r="D69" s="31" t="s">
        <v>70</v>
      </c>
      <c r="E69" s="31">
        <v>870.99</v>
      </c>
    </row>
    <row r="70" spans="1:5" ht="12.75">
      <c r="A70" s="26">
        <v>4</v>
      </c>
      <c r="B70" s="27" t="s">
        <v>102</v>
      </c>
      <c r="C70" s="27" t="s">
        <v>47</v>
      </c>
      <c r="D70" s="35" t="s">
        <v>103</v>
      </c>
      <c r="E70" s="31">
        <v>3926.1</v>
      </c>
    </row>
    <row r="71" spans="1:5" ht="12.75">
      <c r="A71" s="28"/>
      <c r="B71" s="28" t="s">
        <v>50</v>
      </c>
      <c r="C71" s="28"/>
      <c r="D71" s="28"/>
      <c r="E71" s="28">
        <f>E67+E68+E69+E70</f>
        <v>20368.9</v>
      </c>
    </row>
    <row r="73" spans="1:5" ht="12.75">
      <c r="A73" s="23" t="s">
        <v>104</v>
      </c>
      <c r="B73" s="23"/>
      <c r="C73" s="23"/>
      <c r="D73" s="23"/>
      <c r="E73" s="23"/>
    </row>
    <row r="74" spans="1:5" ht="12.75">
      <c r="A74" s="24" t="s">
        <v>1</v>
      </c>
      <c r="B74" s="25" t="s">
        <v>43</v>
      </c>
      <c r="C74" s="25" t="s">
        <v>2</v>
      </c>
      <c r="D74" s="25" t="s">
        <v>44</v>
      </c>
      <c r="E74" s="25" t="s">
        <v>45</v>
      </c>
    </row>
    <row r="75" spans="1:5" ht="12.75">
      <c r="A75" s="26">
        <v>1</v>
      </c>
      <c r="B75" s="26" t="s">
        <v>105</v>
      </c>
      <c r="C75" s="27" t="s">
        <v>47</v>
      </c>
      <c r="D75" s="26" t="s">
        <v>106</v>
      </c>
      <c r="E75" s="26">
        <v>1301.15</v>
      </c>
    </row>
    <row r="76" spans="1:5" ht="12.75">
      <c r="A76" s="26">
        <v>2</v>
      </c>
      <c r="B76" s="29" t="s">
        <v>107</v>
      </c>
      <c r="C76" s="27" t="s">
        <v>47</v>
      </c>
      <c r="D76" s="29" t="s">
        <v>108</v>
      </c>
      <c r="E76" s="26">
        <v>8076.93</v>
      </c>
    </row>
    <row r="77" spans="1:5" ht="12.75">
      <c r="A77" s="28"/>
      <c r="B77" s="28" t="s">
        <v>50</v>
      </c>
      <c r="C77" s="28"/>
      <c r="D77" s="28"/>
      <c r="E77" s="28">
        <f>E75+E76</f>
        <v>9378.08</v>
      </c>
    </row>
    <row r="79" spans="1:5" ht="12.75">
      <c r="A79" s="28"/>
      <c r="B79" s="28" t="s">
        <v>63</v>
      </c>
      <c r="C79" s="28"/>
      <c r="D79" s="28"/>
      <c r="E79" s="28">
        <f>E8+E15+E22+E29+E34+E41+E48+E55+E63+E71+E77</f>
        <v>203998.12999999995</v>
      </c>
    </row>
  </sheetData>
  <sheetProtection selectLockedCells="1" selectUnlockedCells="1"/>
  <mergeCells count="11">
    <mergeCell ref="A1:E1"/>
    <mergeCell ref="A10:E10"/>
    <mergeCell ref="A17:E17"/>
    <mergeCell ref="A24:E24"/>
    <mergeCell ref="A30:E30"/>
    <mergeCell ref="A36:E36"/>
    <mergeCell ref="A43:E43"/>
    <mergeCell ref="A50:E50"/>
    <mergeCell ref="A57:E57"/>
    <mergeCell ref="A65:E65"/>
    <mergeCell ref="A73:E7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2015-12-10T07:12:20Z</cp:lastPrinted>
  <dcterms:modified xsi:type="dcterms:W3CDTF">2016-03-09T12:58:58Z</dcterms:modified>
  <cp:category/>
  <cp:version/>
  <cp:contentType/>
  <cp:contentStatus/>
  <cp:revision>139</cp:revision>
</cp:coreProperties>
</file>