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<sst xmlns="http://schemas.openxmlformats.org/spreadsheetml/2006/main" count="300" uniqueCount="100">
  <si>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</si>
  <si>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</si>
  <si>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</si>
  <si>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</si>
  <si>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</si>
  <si>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</si>
  <si>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</si>
  <si>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</si>
  <si>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</si>
  <si>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</si>
  <si>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</si>
  <si>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</si>
  <si>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</si>
  <si>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</si>
  <si>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Сергея Шило</t>
  </si>
  <si>
    <t>200/2</t>
  </si>
  <si>
    <t>01.06.2012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</si>
  <si>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</si>
  <si>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</si>
  <si>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</si>
  <si>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</si>
  <si>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</si>
  <si>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</si>
  <si>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</si>
  <si>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</si>
  <si>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</si>
  <si>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</si>
  <si>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</si>
  <si>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</si>
  <si>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</si>
  <si>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</si>
  <si>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</si>
  <si>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</si>
  <si>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</si>
  <si>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</si>
  <si>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</si>
  <si>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</si>
  <si>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</si>
  <si>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</si>
  <si>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</si>
  <si>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Уборка лестничных клетей</t>
  </si>
  <si>
    <t>Управление МКД</t>
  </si>
  <si>
    <t>Антенна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</si>
  <si>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</si>
  <si>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</si>
  <si>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</si>
  <si>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</si>
  <si>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</si>
  <si>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трубопровода ЦК ф 100 мм</t>
  </si>
  <si>
    <t>С. Шило 200/2</t>
  </si>
  <si>
    <t>кв. 49,46,43</t>
  </si>
  <si>
    <t>ИТОГО</t>
  </si>
  <si>
    <t>Февраль 2015 г.</t>
  </si>
  <si>
    <t>Смена трубопровода ЦК ф 110,50 мм</t>
  </si>
  <si>
    <t>кв. 5,8,11,14</t>
  </si>
  <si>
    <t>Март 2015 г.</t>
  </si>
  <si>
    <t>Смена трубопровода ГВС ф 20 мм (обратка)</t>
  </si>
  <si>
    <t>кв. 26-29</t>
  </si>
  <si>
    <t>подвал</t>
  </si>
  <si>
    <t>Апрель 2015 г.</t>
  </si>
  <si>
    <t>Монтаж фотодатчиков</t>
  </si>
  <si>
    <t>Май 2015 г.</t>
  </si>
  <si>
    <t>Смена трубопровода ХВС ф 20-25 мм</t>
  </si>
  <si>
    <t>кв. 20-22</t>
  </si>
  <si>
    <t xml:space="preserve">Смена трубопровода ЦК ф 50,110 мм </t>
  </si>
  <si>
    <t>кв. 20-22 (по туалету и кухне)</t>
  </si>
  <si>
    <t>Июль 2015 г.</t>
  </si>
  <si>
    <t>Подготовка к опрессовке системы ГВС: смена шаровых кранов ф 15,20,25 мм</t>
  </si>
  <si>
    <t>Смена кранов ЦО ф 15,20 мм</t>
  </si>
  <si>
    <t>Октябрь 2015 г.</t>
  </si>
  <si>
    <t>Ремонт электроснабжения, установка электросчетчика</t>
  </si>
  <si>
    <t>Смена трубопровода ЦО ф 25 мм</t>
  </si>
  <si>
    <t>кв. 12-15</t>
  </si>
  <si>
    <t>Декабрь 2015 г.</t>
  </si>
  <si>
    <t>Ремонт мягкой кровли</t>
  </si>
  <si>
    <t>кв. 14,24,64,65</t>
  </si>
  <si>
    <t>ВСЕГО</t>
  </si>
  <si>
    <t>Т/о УУТЭ ЦО и ГВС</t>
  </si>
  <si>
    <t>Т/о общедомовых приборов учета электроэнергии</t>
  </si>
  <si>
    <t>Очистка внутренних ливневок от снега</t>
  </si>
  <si>
    <t>Обходы и осмотры системы ЦО</t>
  </si>
  <si>
    <t>Установка кранов шаровых ГВС и ХВС ф 15 мм</t>
  </si>
  <si>
    <t>кв. 62</t>
  </si>
  <si>
    <t>Прочистка внутреннего ливнестока</t>
  </si>
  <si>
    <t>Опрессовка внутренней системы ЦО</t>
  </si>
  <si>
    <t>Закрытие отопительного периода: слив воды из системы</t>
  </si>
  <si>
    <t>Июнь 2015 г.</t>
  </si>
  <si>
    <t>Дезинсекция подвального помещения</t>
  </si>
  <si>
    <t>Опрессовка системы ГВС</t>
  </si>
  <si>
    <t>Август 2015 г.</t>
  </si>
  <si>
    <t>Слив воды из системы ЦО</t>
  </si>
  <si>
    <t>Сентябрь 2015 г.</t>
  </si>
  <si>
    <t>Смена трубопровода ЦО ф 89 мм</t>
  </si>
  <si>
    <t>Подготовка к запуску системы ЦО: промывка системы</t>
  </si>
  <si>
    <t>Ноябрь 2015 г.</t>
  </si>
  <si>
    <t>Ликвидация воздушных пробок в стояках</t>
  </si>
  <si>
    <t>кв. 1,4,7,10,13,18,16,20,22,24,19,17,21,23,25,57,59,61,63,65</t>
  </si>
  <si>
    <t>Закраска надписей на фасаде</t>
  </si>
  <si>
    <t>Устранение непрогрева системы ЦО: ликвидация воздушных пробок в стояках</t>
  </si>
  <si>
    <t>кв. 35,32,38,18,20,22,24,16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</si>
</sst>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1" fillId="0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justify"/>
    </xf>
    <xf numFmtId="164" fontId="1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8">
          <cell r="E168">
            <v>23597.13</v>
          </cell>
          <cell r="F168">
            <v>31117.03</v>
          </cell>
          <cell r="G168">
            <v>222396.67999999996</v>
          </cell>
          <cell r="H168">
            <v>220036.16</v>
          </cell>
          <cell r="I168">
            <v>136146.36000000002</v>
          </cell>
          <cell r="J168">
            <v>115006.82999999999</v>
          </cell>
          <cell r="K168">
            <v>25957.649999999965</v>
          </cell>
        </row>
        <row r="169">
          <cell r="E169">
            <v>0</v>
          </cell>
          <cell r="F169">
            <v>-20057.67</v>
          </cell>
          <cell r="G169">
            <v>0</v>
          </cell>
          <cell r="H169">
            <v>0</v>
          </cell>
          <cell r="I169">
            <v>0</v>
          </cell>
          <cell r="J169">
            <v>-20057.67</v>
          </cell>
          <cell r="K169">
            <v>0</v>
          </cell>
        </row>
        <row r="170">
          <cell r="E170">
            <v>0</v>
          </cell>
          <cell r="F170">
            <v>6720</v>
          </cell>
          <cell r="G170">
            <v>1280</v>
          </cell>
          <cell r="H170">
            <v>1280</v>
          </cell>
          <cell r="I170">
            <v>0</v>
          </cell>
          <cell r="J170">
            <v>8000</v>
          </cell>
          <cell r="K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5">
          <cell r="E175">
            <v>9759.26</v>
          </cell>
          <cell r="F175">
            <v>-54784.13</v>
          </cell>
          <cell r="G175">
            <v>91274.26</v>
          </cell>
          <cell r="H175">
            <v>90332.70999999999</v>
          </cell>
          <cell r="I175">
            <v>79126.86000000002</v>
          </cell>
          <cell r="J175">
            <v>-43578.28000000002</v>
          </cell>
          <cell r="K175">
            <v>10700.809999999998</v>
          </cell>
        </row>
        <row r="176">
          <cell r="E176">
            <v>8191.9</v>
          </cell>
          <cell r="F176">
            <v>-7708.07</v>
          </cell>
          <cell r="G176">
            <v>76615.29</v>
          </cell>
          <cell r="H176">
            <v>75824.88999999998</v>
          </cell>
          <cell r="I176">
            <v>76615.29</v>
          </cell>
          <cell r="J176">
            <v>-8498.470000000016</v>
          </cell>
          <cell r="K176">
            <v>8982.300000000003</v>
          </cell>
        </row>
        <row r="177">
          <cell r="E177">
            <v>546.1</v>
          </cell>
          <cell r="F177">
            <v>-4506.23</v>
          </cell>
          <cell r="G177">
            <v>5107.849999999999</v>
          </cell>
          <cell r="H177">
            <v>5054.99</v>
          </cell>
          <cell r="I177">
            <v>0</v>
          </cell>
          <cell r="J177">
            <v>548.7600000000002</v>
          </cell>
          <cell r="K177">
            <v>598.96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22832.820000000007</v>
          </cell>
          <cell r="J178">
            <v>-22832.820000000007</v>
          </cell>
          <cell r="K178">
            <v>0</v>
          </cell>
        </row>
        <row r="179">
          <cell r="E179">
            <v>578.89</v>
          </cell>
          <cell r="F179">
            <v>-24661.87</v>
          </cell>
          <cell r="G179">
            <v>5414.170000000001</v>
          </cell>
          <cell r="H179">
            <v>5358.28</v>
          </cell>
          <cell r="I179">
            <v>5367.84</v>
          </cell>
          <cell r="J179">
            <v>-24671.43</v>
          </cell>
          <cell r="K179">
            <v>634.7800000000016</v>
          </cell>
        </row>
        <row r="180">
          <cell r="E180">
            <v>16.31</v>
          </cell>
          <cell r="F180">
            <v>377.8</v>
          </cell>
          <cell r="G180">
            <v>153.24</v>
          </cell>
          <cell r="H180">
            <v>151.64000000000001</v>
          </cell>
          <cell r="I180">
            <v>0</v>
          </cell>
          <cell r="J180">
            <v>529.44</v>
          </cell>
          <cell r="K180">
            <v>17.909999999999997</v>
          </cell>
        </row>
        <row r="181">
          <cell r="E181">
            <v>4144.98</v>
          </cell>
          <cell r="F181">
            <v>-3900.12</v>
          </cell>
          <cell r="G181">
            <v>38767.29</v>
          </cell>
          <cell r="H181">
            <v>38367.39</v>
          </cell>
          <cell r="I181">
            <v>38767.29</v>
          </cell>
          <cell r="J181">
            <v>-4300.020000000004</v>
          </cell>
          <cell r="K181">
            <v>4544.880000000005</v>
          </cell>
        </row>
        <row r="182">
          <cell r="E182">
            <v>2020.6</v>
          </cell>
          <cell r="F182">
            <v>-25991.1</v>
          </cell>
          <cell r="G182">
            <v>18898.440000000002</v>
          </cell>
          <cell r="H182">
            <v>18703.46</v>
          </cell>
          <cell r="I182">
            <v>31236.782600000002</v>
          </cell>
          <cell r="J182">
            <v>-38524.422600000005</v>
          </cell>
          <cell r="K182">
            <v>2215.5800000000017</v>
          </cell>
        </row>
        <row r="183">
          <cell r="E183">
            <v>518.84</v>
          </cell>
          <cell r="F183">
            <v>-26895.01</v>
          </cell>
          <cell r="G183">
            <v>4852.3099999999995</v>
          </cell>
          <cell r="H183">
            <v>4802.2300000000005</v>
          </cell>
          <cell r="I183">
            <v>0</v>
          </cell>
          <cell r="J183">
            <v>-22092.78</v>
          </cell>
          <cell r="K183">
            <v>568.9199999999992</v>
          </cell>
        </row>
        <row r="185">
          <cell r="E185">
            <v>8075.66</v>
          </cell>
          <cell r="F185">
            <v>-8070.86</v>
          </cell>
          <cell r="G185">
            <v>76615.19999999998</v>
          </cell>
          <cell r="H185">
            <v>75766.37</v>
          </cell>
          <cell r="I185">
            <v>76615.19999999998</v>
          </cell>
          <cell r="J185">
            <v>-8919.689999999988</v>
          </cell>
          <cell r="K185">
            <v>8924.48999999999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E188">
            <v>592.23</v>
          </cell>
          <cell r="F188">
            <v>0</v>
          </cell>
          <cell r="G188">
            <v>5619.350000000001</v>
          </cell>
          <cell r="H188">
            <v>5556.950000000001</v>
          </cell>
          <cell r="I188">
            <v>5556.950000000001</v>
          </cell>
          <cell r="J188">
            <v>0</v>
          </cell>
          <cell r="K188">
            <v>654.630000000001</v>
          </cell>
        </row>
        <row r="189">
          <cell r="E189">
            <v>9478.3</v>
          </cell>
          <cell r="F189">
            <v>-9478.3</v>
          </cell>
          <cell r="G189">
            <v>97060.19</v>
          </cell>
          <cell r="H189">
            <v>95406.45999999999</v>
          </cell>
          <cell r="I189">
            <v>97060.19</v>
          </cell>
          <cell r="J189">
            <v>-11132.030000000013</v>
          </cell>
          <cell r="K189">
            <v>11132.030000000013</v>
          </cell>
        </row>
        <row r="190">
          <cell r="E190">
            <v>13459.31</v>
          </cell>
          <cell r="F190">
            <v>-13459.31</v>
          </cell>
          <cell r="G190">
            <v>127682.92</v>
          </cell>
          <cell r="H190">
            <v>126268.06999999999</v>
          </cell>
          <cell r="I190">
            <v>127682.92</v>
          </cell>
          <cell r="J190">
            <v>-14874.160000000003</v>
          </cell>
          <cell r="K190">
            <v>14874.160000000018</v>
          </cell>
        </row>
        <row r="191">
          <cell r="E191">
            <v>4737.65</v>
          </cell>
          <cell r="F191">
            <v>-4737.65</v>
          </cell>
          <cell r="G191">
            <v>47492.01000000002</v>
          </cell>
          <cell r="H191">
            <v>46724.51000000001</v>
          </cell>
          <cell r="I191">
            <v>47492.01000000002</v>
          </cell>
          <cell r="J191">
            <v>-5505.150000000009</v>
          </cell>
          <cell r="K191">
            <v>5505.150000000009</v>
          </cell>
        </row>
        <row r="192">
          <cell r="E192">
            <v>10929.03</v>
          </cell>
          <cell r="F192">
            <v>-10929.03</v>
          </cell>
          <cell r="G192">
            <v>103686.22999999998</v>
          </cell>
          <cell r="H192">
            <v>102537.40000000001</v>
          </cell>
          <cell r="I192">
            <v>103686.22999999998</v>
          </cell>
          <cell r="J192">
            <v>-12077.859999999971</v>
          </cell>
          <cell r="K192">
            <v>12077.859999999971</v>
          </cell>
        </row>
        <row r="193">
          <cell r="E193">
            <v>1744.76</v>
          </cell>
          <cell r="F193">
            <v>-1744.76</v>
          </cell>
          <cell r="G193">
            <v>7077.210000000002</v>
          </cell>
          <cell r="H193">
            <v>7837.39</v>
          </cell>
          <cell r="I193">
            <v>0</v>
          </cell>
          <cell r="J193">
            <v>6092.63</v>
          </cell>
          <cell r="K193">
            <v>984.5800000000008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B1">
      <selection activeCell="I13" sqref="I13"/>
    </sheetView>
  </sheetViews>
  <sheetFormatPr defaultColWidth="12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35.57421875" style="0" customWidth="1"/>
    <col min="5" max="5" width="19.28125" style="0" customWidth="1"/>
    <col min="6" max="6" width="16.57421875" style="0" customWidth="1"/>
    <col min="7" max="7" width="19.140625" style="0" customWidth="1"/>
    <col min="8" max="8" width="17.57421875" style="0" customWidth="1"/>
    <col min="9" max="9" width="19.7109375" style="0" customWidth="1"/>
    <col min="10" max="10" width="16.7109375" style="0" customWidth="1"/>
    <col min="11" max="11" width="15.7109375" style="0" customWidth="1"/>
    <col min="12" max="12" width="18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24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6</v>
      </c>
      <c r="B5" s="10" t="s">
        <v>14</v>
      </c>
      <c r="C5" s="10" t="s">
        <v>15</v>
      </c>
      <c r="D5" s="9"/>
      <c r="E5" s="9"/>
      <c r="F5" s="9"/>
      <c r="G5" s="9"/>
      <c r="H5" s="9"/>
      <c r="I5" s="9"/>
      <c r="J5" s="9"/>
      <c r="K5" s="9"/>
      <c r="L5" s="11" t="s">
        <v>16</v>
      </c>
    </row>
    <row r="6" spans="1:12" ht="12.75">
      <c r="A6" s="12">
        <v>1</v>
      </c>
      <c r="B6" s="13"/>
      <c r="C6" s="13"/>
      <c r="D6" s="13" t="s">
        <v>17</v>
      </c>
      <c r="E6" s="14">
        <f>'[1]Лицевые счета домов свод'!E168</f>
        <v>23597.13</v>
      </c>
      <c r="F6" s="14">
        <f>'[1]Лицевые счета домов свод'!F168</f>
        <v>31117.03</v>
      </c>
      <c r="G6" s="14">
        <f>'[1]Лицевые счета домов свод'!G168</f>
        <v>222396.67999999996</v>
      </c>
      <c r="H6" s="14">
        <f>'[1]Лицевые счета домов свод'!H168</f>
        <v>220036.16</v>
      </c>
      <c r="I6" s="14">
        <f>'[1]Лицевые счета домов свод'!I168</f>
        <v>136146.36000000002</v>
      </c>
      <c r="J6" s="14">
        <f>'[1]Лицевые счета домов свод'!J168</f>
        <v>115006.82999999999</v>
      </c>
      <c r="K6" s="14">
        <f>'[1]Лицевые счета домов свод'!K168</f>
        <v>25957.649999999965</v>
      </c>
      <c r="L6" s="15"/>
    </row>
    <row r="7" spans="1:12" ht="12.75">
      <c r="A7" s="13"/>
      <c r="B7" s="13"/>
      <c r="C7" s="13"/>
      <c r="D7" s="13" t="s">
        <v>18</v>
      </c>
      <c r="E7" s="14">
        <f>'[1]Лицевые счета домов свод'!E169</f>
        <v>0</v>
      </c>
      <c r="F7" s="14">
        <f>'[1]Лицевые счета домов свод'!F169</f>
        <v>-20057.67</v>
      </c>
      <c r="G7" s="14">
        <f>'[1]Лицевые счета домов свод'!G169</f>
        <v>0</v>
      </c>
      <c r="H7" s="14">
        <f>'[1]Лицевые счета домов свод'!H169</f>
        <v>0</v>
      </c>
      <c r="I7" s="14">
        <f>'[1]Лицевые счета домов свод'!I169</f>
        <v>0</v>
      </c>
      <c r="J7" s="14">
        <f>'[1]Лицевые счета домов свод'!J169</f>
        <v>-20057.67</v>
      </c>
      <c r="K7" s="14">
        <f>'[1]Лицевые счета домов свод'!K169</f>
        <v>0</v>
      </c>
      <c r="L7" s="15"/>
    </row>
    <row r="8" spans="1:12" ht="12.75">
      <c r="A8" s="13"/>
      <c r="B8" s="13"/>
      <c r="C8" s="13"/>
      <c r="D8" s="13" t="s">
        <v>19</v>
      </c>
      <c r="E8" s="14">
        <f>'[1]Лицевые счета домов свод'!E170</f>
        <v>0</v>
      </c>
      <c r="F8" s="14">
        <f>'[1]Лицевые счета домов свод'!F170</f>
        <v>6720</v>
      </c>
      <c r="G8" s="14">
        <f>'[1]Лицевые счета домов свод'!G170</f>
        <v>1280</v>
      </c>
      <c r="H8" s="14">
        <f>'[1]Лицевые счета домов свод'!H170</f>
        <v>1280</v>
      </c>
      <c r="I8" s="14">
        <f>'[1]Лицевые счета домов свод'!I170</f>
        <v>0</v>
      </c>
      <c r="J8" s="14">
        <f>'[1]Лицевые счета домов свод'!J170</f>
        <v>8000</v>
      </c>
      <c r="K8" s="14">
        <f>'[1]Лицевые счета домов свод'!K170</f>
        <v>0</v>
      </c>
      <c r="L8" s="15"/>
    </row>
    <row r="9" spans="1:12" ht="12.75">
      <c r="A9" s="13"/>
      <c r="B9" s="13"/>
      <c r="C9" s="13"/>
      <c r="D9" s="13" t="s">
        <v>20</v>
      </c>
      <c r="E9" s="14">
        <f>'[1]Лицевые счета домов свод'!E171</f>
        <v>0</v>
      </c>
      <c r="F9" s="14">
        <f>'[1]Лицевые счета домов свод'!F171</f>
        <v>0</v>
      </c>
      <c r="G9" s="14">
        <f>'[1]Лицевые счета домов свод'!G171</f>
        <v>0</v>
      </c>
      <c r="H9" s="14">
        <f>'[1]Лицевые счета домов свод'!H171</f>
        <v>0</v>
      </c>
      <c r="I9" s="14">
        <f>'[1]Лицевые счета домов свод'!I171</f>
        <v>0</v>
      </c>
      <c r="J9" s="14">
        <f>'[1]Лицевые счета домов свод'!J171</f>
        <v>0</v>
      </c>
      <c r="K9" s="14">
        <f>'[1]Лицевые счета домов свод'!K171</f>
        <v>0</v>
      </c>
      <c r="L9" s="15"/>
    </row>
    <row r="10" spans="1:12" ht="12.75">
      <c r="A10" s="13"/>
      <c r="B10" s="13"/>
      <c r="C10" s="13"/>
      <c r="D10" s="13" t="s">
        <v>21</v>
      </c>
      <c r="E10" s="14">
        <f>'[1]Лицевые счета домов свод'!E172</f>
        <v>0</v>
      </c>
      <c r="F10" s="14">
        <f>'[1]Лицевые счета домов свод'!F172</f>
        <v>0</v>
      </c>
      <c r="G10" s="14">
        <f>'[1]Лицевые счета домов свод'!G172</f>
        <v>0</v>
      </c>
      <c r="H10" s="14">
        <f>'[1]Лицевые счета домов свод'!H172</f>
        <v>0</v>
      </c>
      <c r="I10" s="14">
        <f>'[1]Лицевые счета домов свод'!I172</f>
        <v>0</v>
      </c>
      <c r="J10" s="14">
        <f>'[1]Лицевые счета домов свод'!J172</f>
        <v>0</v>
      </c>
      <c r="K10" s="14">
        <f>'[1]Лицевые счета домов свод'!K172</f>
        <v>0</v>
      </c>
      <c r="L10" s="15"/>
    </row>
    <row r="11" spans="1:12" ht="12.75">
      <c r="A11" s="13"/>
      <c r="B11" s="13"/>
      <c r="C11" s="13"/>
      <c r="D11" s="13" t="s">
        <v>22</v>
      </c>
      <c r="E11" s="14">
        <f>'[1]Лицевые счета домов свод'!E173</f>
        <v>0</v>
      </c>
      <c r="F11" s="14">
        <f>'[1]Лицевые счета домов свод'!F173</f>
        <v>0</v>
      </c>
      <c r="G11" s="14">
        <f>'[1]Лицевые счета домов свод'!G173</f>
        <v>0</v>
      </c>
      <c r="H11" s="14">
        <f>'[1]Лицевые счета домов свод'!H173</f>
        <v>0</v>
      </c>
      <c r="I11" s="14">
        <f>'[1]Лицевые счета домов свод'!I173</f>
        <v>0</v>
      </c>
      <c r="J11" s="14">
        <f>'[1]Лицевые счета домов свод'!J173</f>
        <v>0</v>
      </c>
      <c r="K11" s="14">
        <f>'[1]Лицевые счета домов свод'!K173</f>
        <v>0</v>
      </c>
      <c r="L11" s="15"/>
    </row>
    <row r="12" spans="1:12" ht="12.75">
      <c r="A12" s="13"/>
      <c r="B12" s="13"/>
      <c r="C12" s="13"/>
      <c r="D12" s="5" t="s">
        <v>23</v>
      </c>
      <c r="E12" s="5">
        <f>SUM(E6:E11)</f>
        <v>23597.13</v>
      </c>
      <c r="F12" s="5">
        <f>SUM(F6:F11)</f>
        <v>17779.36</v>
      </c>
      <c r="G12" s="5">
        <f>SUM(G6:G11)</f>
        <v>223676.67999999996</v>
      </c>
      <c r="H12" s="5">
        <f>SUM(H6:H11)</f>
        <v>221316.16</v>
      </c>
      <c r="I12" s="5">
        <f>SUM(I6:I11)</f>
        <v>136146.36000000002</v>
      </c>
      <c r="J12" s="5">
        <f>SUM(J6:J11)</f>
        <v>102949.15999999999</v>
      </c>
      <c r="K12" s="5">
        <f>SUM(K6:K11)</f>
        <v>25957.649999999965</v>
      </c>
      <c r="L12" s="16"/>
    </row>
    <row r="13" spans="1:12" ht="17.25" customHeight="1">
      <c r="A13" s="13"/>
      <c r="B13" s="13"/>
      <c r="C13" s="13"/>
      <c r="D13" s="17" t="s">
        <v>24</v>
      </c>
      <c r="E13" s="14">
        <f>'[1]Лицевые счета домов свод'!E175</f>
        <v>9759.26</v>
      </c>
      <c r="F13" s="14">
        <f>'[1]Лицевые счета домов свод'!F175</f>
        <v>-54784.13</v>
      </c>
      <c r="G13" s="14">
        <f>'[1]Лицевые счета домов свод'!G175</f>
        <v>91274.26</v>
      </c>
      <c r="H13" s="14">
        <f>'[1]Лицевые счета домов свод'!H175</f>
        <v>90332.70999999999</v>
      </c>
      <c r="I13" s="14">
        <f>'[1]Лицевые счета домов свод'!I175</f>
        <v>79126.86000000002</v>
      </c>
      <c r="J13" s="14">
        <f>'[1]Лицевые счета домов свод'!J175</f>
        <v>-43578.28000000002</v>
      </c>
      <c r="K13" s="14">
        <f>'[1]Лицевые счета домов свод'!K175</f>
        <v>10700.809999999998</v>
      </c>
      <c r="L13" s="15"/>
    </row>
    <row r="14" spans="1:12" ht="27" customHeight="1">
      <c r="A14" s="13"/>
      <c r="B14" s="13"/>
      <c r="C14" s="13"/>
      <c r="D14" s="17" t="s">
        <v>25</v>
      </c>
      <c r="E14" s="14">
        <f>'[1]Лицевые счета домов свод'!E176</f>
        <v>8191.9</v>
      </c>
      <c r="F14" s="14">
        <f>'[1]Лицевые счета домов свод'!F176</f>
        <v>-7708.07</v>
      </c>
      <c r="G14" s="14">
        <f>'[1]Лицевые счета домов свод'!G176</f>
        <v>76615.29</v>
      </c>
      <c r="H14" s="14">
        <f>'[1]Лицевые счета домов свод'!H176</f>
        <v>75824.88999999998</v>
      </c>
      <c r="I14" s="14">
        <f>'[1]Лицевые счета домов свод'!I176</f>
        <v>76615.29</v>
      </c>
      <c r="J14" s="14">
        <f>'[1]Лицевые счета домов свод'!J176</f>
        <v>-8498.470000000016</v>
      </c>
      <c r="K14" s="14">
        <f>'[1]Лицевые счета домов свод'!K176</f>
        <v>8982.300000000003</v>
      </c>
      <c r="L14" s="15"/>
    </row>
    <row r="15" spans="1:12" ht="27.75" customHeight="1">
      <c r="A15" s="13"/>
      <c r="B15" s="13"/>
      <c r="C15" s="13"/>
      <c r="D15" s="17" t="s">
        <v>26</v>
      </c>
      <c r="E15" s="14">
        <f>'[1]Лицевые счета домов свод'!E177</f>
        <v>546.1</v>
      </c>
      <c r="F15" s="14">
        <f>'[1]Лицевые счета домов свод'!F177</f>
        <v>-4506.23</v>
      </c>
      <c r="G15" s="14">
        <f>'[1]Лицевые счета домов свод'!G177</f>
        <v>5107.849999999999</v>
      </c>
      <c r="H15" s="14">
        <f>'[1]Лицевые счета домов свод'!H177</f>
        <v>5054.99</v>
      </c>
      <c r="I15" s="14">
        <f>'[1]Лицевые счета домов свод'!I177</f>
        <v>0</v>
      </c>
      <c r="J15" s="14">
        <f>'[1]Лицевые счета домов свод'!J177</f>
        <v>548.7600000000002</v>
      </c>
      <c r="K15" s="14">
        <f>'[1]Лицевые счета домов свод'!K177</f>
        <v>598.96</v>
      </c>
      <c r="L15" s="15"/>
    </row>
    <row r="16" spans="1:12" ht="27.75" customHeight="1">
      <c r="A16" s="13"/>
      <c r="B16" s="13"/>
      <c r="C16" s="13"/>
      <c r="D16" s="17" t="s">
        <v>27</v>
      </c>
      <c r="E16" s="14">
        <f>'[1]Лицевые счета домов свод'!E178</f>
        <v>0</v>
      </c>
      <c r="F16" s="14">
        <f>'[1]Лицевые счета домов свод'!F178</f>
        <v>0</v>
      </c>
      <c r="G16" s="14">
        <f>'[1]Лицевые счета домов свод'!G178</f>
        <v>0</v>
      </c>
      <c r="H16" s="14">
        <f>'[1]Лицевые счета домов свод'!H178</f>
        <v>0</v>
      </c>
      <c r="I16" s="14">
        <f>'[1]Лицевые счета домов свод'!I178</f>
        <v>22832.820000000007</v>
      </c>
      <c r="J16" s="14">
        <f>'[1]Лицевые счета домов свод'!J178</f>
        <v>-22832.820000000007</v>
      </c>
      <c r="K16" s="14">
        <f>'[1]Лицевые счета домов свод'!K178</f>
        <v>0</v>
      </c>
      <c r="L16" s="15"/>
    </row>
    <row r="17" spans="1:12" ht="12.75">
      <c r="A17" s="13"/>
      <c r="B17" s="13"/>
      <c r="C17" s="13"/>
      <c r="D17" s="13" t="s">
        <v>28</v>
      </c>
      <c r="E17" s="14">
        <f>'[1]Лицевые счета домов свод'!E179</f>
        <v>578.89</v>
      </c>
      <c r="F17" s="14">
        <f>'[1]Лицевые счета домов свод'!F179</f>
        <v>-24661.87</v>
      </c>
      <c r="G17" s="14">
        <f>'[1]Лицевые счета домов свод'!G179</f>
        <v>5414.170000000001</v>
      </c>
      <c r="H17" s="14">
        <f>'[1]Лицевые счета домов свод'!H179</f>
        <v>5358.28</v>
      </c>
      <c r="I17" s="14">
        <f>'[1]Лицевые счета домов свод'!I179</f>
        <v>5367.84</v>
      </c>
      <c r="J17" s="14">
        <f>'[1]Лицевые счета домов свод'!J179</f>
        <v>-24671.43</v>
      </c>
      <c r="K17" s="14">
        <f>'[1]Лицевые счета домов свод'!K179</f>
        <v>634.7800000000016</v>
      </c>
      <c r="L17" s="15"/>
    </row>
    <row r="18" spans="1:12" ht="32.25" customHeight="1">
      <c r="A18" s="13"/>
      <c r="B18" s="13"/>
      <c r="C18" s="13"/>
      <c r="D18" s="17" t="s">
        <v>29</v>
      </c>
      <c r="E18" s="14">
        <f>'[1]Лицевые счета домов свод'!E180</f>
        <v>16.31</v>
      </c>
      <c r="F18" s="14">
        <f>'[1]Лицевые счета домов свод'!F180</f>
        <v>377.8</v>
      </c>
      <c r="G18" s="14">
        <f>'[1]Лицевые счета домов свод'!G180</f>
        <v>153.24</v>
      </c>
      <c r="H18" s="14">
        <f>'[1]Лицевые счета домов свод'!H180</f>
        <v>151.64000000000001</v>
      </c>
      <c r="I18" s="14">
        <f>'[1]Лицевые счета домов свод'!I180</f>
        <v>0</v>
      </c>
      <c r="J18" s="14">
        <f>'[1]Лицевые счета домов свод'!J180</f>
        <v>529.44</v>
      </c>
      <c r="K18" s="14">
        <f>'[1]Лицевые счета домов свод'!K180</f>
        <v>17.909999999999997</v>
      </c>
      <c r="L18" s="15"/>
    </row>
    <row r="19" spans="1:12" ht="48" customHeight="1">
      <c r="A19" s="13"/>
      <c r="B19" s="13"/>
      <c r="C19" s="13"/>
      <c r="D19" s="17" t="s">
        <v>30</v>
      </c>
      <c r="E19" s="14">
        <f>'[1]Лицевые счета домов свод'!E181</f>
        <v>4144.98</v>
      </c>
      <c r="F19" s="14">
        <f>'[1]Лицевые счета домов свод'!F181</f>
        <v>-3900.12</v>
      </c>
      <c r="G19" s="14">
        <f>'[1]Лицевые счета домов свод'!G181</f>
        <v>38767.29</v>
      </c>
      <c r="H19" s="14">
        <f>'[1]Лицевые счета домов свод'!H181</f>
        <v>38367.39</v>
      </c>
      <c r="I19" s="14">
        <f>'[1]Лицевые счета домов свод'!I181</f>
        <v>38767.29</v>
      </c>
      <c r="J19" s="14">
        <f>'[1]Лицевые счета домов свод'!J181</f>
        <v>-4300.020000000004</v>
      </c>
      <c r="K19" s="14">
        <f>'[1]Лицевые счета домов свод'!K181</f>
        <v>4544.880000000005</v>
      </c>
      <c r="L19" s="15"/>
    </row>
    <row r="20" spans="1:12" ht="18" customHeight="1">
      <c r="A20" s="13"/>
      <c r="B20" s="13"/>
      <c r="C20" s="13"/>
      <c r="D20" s="17" t="s">
        <v>31</v>
      </c>
      <c r="E20" s="14">
        <f>'[1]Лицевые счета домов свод'!E182</f>
        <v>2020.6</v>
      </c>
      <c r="F20" s="14">
        <f>'[1]Лицевые счета домов свод'!F182</f>
        <v>-25991.1</v>
      </c>
      <c r="G20" s="14">
        <f>'[1]Лицевые счета домов свод'!G182</f>
        <v>18898.440000000002</v>
      </c>
      <c r="H20" s="14">
        <f>'[1]Лицевые счета домов свод'!H182</f>
        <v>18703.46</v>
      </c>
      <c r="I20" s="14">
        <f>'[1]Лицевые счета домов свод'!I182</f>
        <v>31236.782600000002</v>
      </c>
      <c r="J20" s="14">
        <f>'[1]Лицевые счета домов свод'!J182</f>
        <v>-38524.422600000005</v>
      </c>
      <c r="K20" s="14">
        <f>'[1]Лицевые счета домов свод'!K182</f>
        <v>2215.5800000000017</v>
      </c>
      <c r="L20" s="15"/>
    </row>
    <row r="21" spans="1:12" ht="31.5" customHeight="1">
      <c r="A21" s="13"/>
      <c r="B21" s="13"/>
      <c r="C21" s="13"/>
      <c r="D21" s="17" t="s">
        <v>32</v>
      </c>
      <c r="E21" s="14">
        <f>'[1]Лицевые счета домов свод'!E183</f>
        <v>518.84</v>
      </c>
      <c r="F21" s="14">
        <f>'[1]Лицевые счета домов свод'!F183</f>
        <v>-26895.01</v>
      </c>
      <c r="G21" s="14">
        <f>'[1]Лицевые счета домов свод'!G183</f>
        <v>4852.3099999999995</v>
      </c>
      <c r="H21" s="14">
        <f>'[1]Лицевые счета домов свод'!H183</f>
        <v>4802.2300000000005</v>
      </c>
      <c r="I21" s="14">
        <f>'[1]Лицевые счета домов свод'!I183</f>
        <v>0</v>
      </c>
      <c r="J21" s="14">
        <f>'[1]Лицевые счета домов свод'!J183</f>
        <v>-22092.78</v>
      </c>
      <c r="K21" s="14">
        <f>'[1]Лицевые счета домов свод'!K183</f>
        <v>568.9199999999992</v>
      </c>
      <c r="L21" s="15"/>
    </row>
    <row r="22" spans="1:12" ht="12.75">
      <c r="A22" s="13"/>
      <c r="B22" s="13"/>
      <c r="C22" s="13"/>
      <c r="D22" s="5" t="s">
        <v>33</v>
      </c>
      <c r="E22" s="5">
        <f>SUM(E13:E21)</f>
        <v>25776.879999999997</v>
      </c>
      <c r="F22" s="5">
        <f>SUM(F13:F21)</f>
        <v>-148068.72999999998</v>
      </c>
      <c r="G22" s="5">
        <f>SUM(G13:G21)</f>
        <v>241082.84999999998</v>
      </c>
      <c r="H22" s="5">
        <f>SUM(H13:H21)</f>
        <v>238595.59</v>
      </c>
      <c r="I22" s="18">
        <f>SUM(I13:I21)</f>
        <v>253946.8826</v>
      </c>
      <c r="J22" s="18">
        <f>SUM(J13:J21)</f>
        <v>-163420.02260000005</v>
      </c>
      <c r="K22" s="5">
        <f>SUM(K13:K21)</f>
        <v>28264.140000000007</v>
      </c>
      <c r="L22" s="16"/>
    </row>
    <row r="23" spans="1:12" ht="12.75">
      <c r="A23" s="13"/>
      <c r="B23" s="13"/>
      <c r="C23" s="13"/>
      <c r="D23" s="13" t="s">
        <v>34</v>
      </c>
      <c r="E23" s="14">
        <f>'[1]Лицевые счета домов свод'!E185</f>
        <v>8075.66</v>
      </c>
      <c r="F23" s="14">
        <f>'[1]Лицевые счета домов свод'!F185</f>
        <v>-8070.86</v>
      </c>
      <c r="G23" s="14">
        <f>'[1]Лицевые счета домов свод'!G185</f>
        <v>76615.19999999998</v>
      </c>
      <c r="H23" s="14">
        <f>'[1]Лицевые счета домов свод'!H185</f>
        <v>75766.37</v>
      </c>
      <c r="I23" s="14">
        <f>'[1]Лицевые счета домов свод'!I185</f>
        <v>76615.19999999998</v>
      </c>
      <c r="J23" s="14">
        <f>'[1]Лицевые счета домов свод'!J185</f>
        <v>-8919.689999999988</v>
      </c>
      <c r="K23" s="14">
        <f>'[1]Лицевые счета домов свод'!K185</f>
        <v>8924.48999999999</v>
      </c>
      <c r="L23" s="15"/>
    </row>
    <row r="24" spans="1:12" ht="12.75">
      <c r="A24" s="13"/>
      <c r="B24" s="13"/>
      <c r="C24" s="13"/>
      <c r="D24" s="13" t="s">
        <v>35</v>
      </c>
      <c r="E24" s="14">
        <f>'[1]Лицевые счета домов свод'!E186</f>
        <v>0</v>
      </c>
      <c r="F24" s="14">
        <f>'[1]Лицевые счета домов свод'!F186</f>
        <v>0</v>
      </c>
      <c r="G24" s="14">
        <f>'[1]Лицевые счета домов свод'!G186</f>
        <v>0</v>
      </c>
      <c r="H24" s="14">
        <f>'[1]Лицевые счета домов свод'!H186</f>
        <v>0</v>
      </c>
      <c r="I24" s="14">
        <f>'[1]Лицевые счета домов свод'!I186</f>
        <v>0</v>
      </c>
      <c r="J24" s="14">
        <f>'[1]Лицевые счета домов свод'!J186</f>
        <v>0</v>
      </c>
      <c r="K24" s="14">
        <f>'[1]Лицевые счета домов свод'!K186</f>
        <v>0</v>
      </c>
      <c r="L24" s="15"/>
    </row>
    <row r="25" spans="1:12" ht="12.75">
      <c r="A25" s="13"/>
      <c r="B25" s="13"/>
      <c r="C25" s="13"/>
      <c r="D25" s="13" t="s">
        <v>36</v>
      </c>
      <c r="E25" s="14">
        <f>'[1]Лицевые счета домов свод'!E187</f>
        <v>0</v>
      </c>
      <c r="F25" s="14">
        <f>'[1]Лицевые счета домов свод'!F187</f>
        <v>0</v>
      </c>
      <c r="G25" s="14">
        <f>'[1]Лицевые счета домов свод'!G187</f>
        <v>0</v>
      </c>
      <c r="H25" s="14">
        <f>'[1]Лицевые счета домов свод'!H187</f>
        <v>0</v>
      </c>
      <c r="I25" s="14">
        <f>'[1]Лицевые счета домов свод'!I187</f>
        <v>0</v>
      </c>
      <c r="J25" s="14">
        <f>'[1]Лицевые счета домов свод'!J187</f>
        <v>0</v>
      </c>
      <c r="K25" s="14">
        <f>'[1]Лицевые счета домов свод'!K187</f>
        <v>0</v>
      </c>
      <c r="L25" s="15"/>
    </row>
    <row r="26" spans="1:12" ht="12.75">
      <c r="A26" s="13"/>
      <c r="B26" s="13"/>
      <c r="C26" s="13"/>
      <c r="D26" s="13" t="s">
        <v>37</v>
      </c>
      <c r="E26" s="14">
        <f>'[1]Лицевые счета домов свод'!E188</f>
        <v>592.23</v>
      </c>
      <c r="F26" s="14">
        <f>'[1]Лицевые счета домов свод'!F188</f>
        <v>0</v>
      </c>
      <c r="G26" s="14">
        <f>'[1]Лицевые счета домов свод'!G188</f>
        <v>5619.350000000001</v>
      </c>
      <c r="H26" s="14">
        <f>'[1]Лицевые счета домов свод'!H188</f>
        <v>5556.950000000001</v>
      </c>
      <c r="I26" s="14">
        <f>'[1]Лицевые счета домов свод'!I188</f>
        <v>5556.950000000001</v>
      </c>
      <c r="J26" s="14">
        <f>'[1]Лицевые счета домов свод'!J188</f>
        <v>0</v>
      </c>
      <c r="K26" s="14">
        <f>'[1]Лицевые счета домов свод'!K188</f>
        <v>654.630000000001</v>
      </c>
      <c r="L26" s="15"/>
    </row>
    <row r="27" spans="1:12" ht="12.75">
      <c r="A27" s="13"/>
      <c r="B27" s="13"/>
      <c r="C27" s="13"/>
      <c r="D27" s="13" t="s">
        <v>38</v>
      </c>
      <c r="E27" s="14">
        <f>'[1]Лицевые счета домов свод'!E189</f>
        <v>9478.3</v>
      </c>
      <c r="F27" s="14">
        <f>'[1]Лицевые счета домов свод'!F189</f>
        <v>-9478.3</v>
      </c>
      <c r="G27" s="14">
        <f>'[1]Лицевые счета домов свод'!G189</f>
        <v>97060.19</v>
      </c>
      <c r="H27" s="14">
        <f>'[1]Лицевые счета домов свод'!H189</f>
        <v>95406.45999999999</v>
      </c>
      <c r="I27" s="14">
        <f>'[1]Лицевые счета домов свод'!I189</f>
        <v>97060.19</v>
      </c>
      <c r="J27" s="14">
        <f>'[1]Лицевые счета домов свод'!J189</f>
        <v>-11132.030000000013</v>
      </c>
      <c r="K27" s="14">
        <f>'[1]Лицевые счета домов свод'!K189</f>
        <v>11132.030000000013</v>
      </c>
      <c r="L27" s="15"/>
    </row>
    <row r="28" spans="1:12" ht="12.75">
      <c r="A28" s="13"/>
      <c r="B28" s="13"/>
      <c r="C28" s="13"/>
      <c r="D28" s="13" t="s">
        <v>39</v>
      </c>
      <c r="E28" s="14">
        <f>'[1]Лицевые счета домов свод'!E190</f>
        <v>13459.31</v>
      </c>
      <c r="F28" s="14">
        <f>'[1]Лицевые счета домов свод'!F190</f>
        <v>-13459.31</v>
      </c>
      <c r="G28" s="14">
        <f>'[1]Лицевые счета домов свод'!G190</f>
        <v>127682.92</v>
      </c>
      <c r="H28" s="14">
        <f>'[1]Лицевые счета домов свод'!H190</f>
        <v>126268.06999999999</v>
      </c>
      <c r="I28" s="14">
        <f>'[1]Лицевые счета домов свод'!I190</f>
        <v>127682.92</v>
      </c>
      <c r="J28" s="14">
        <f>'[1]Лицевые счета домов свод'!J190</f>
        <v>-14874.160000000003</v>
      </c>
      <c r="K28" s="14">
        <f>'[1]Лицевые счета домов свод'!K190</f>
        <v>14874.160000000018</v>
      </c>
      <c r="L28" s="15"/>
    </row>
    <row r="29" spans="1:12" ht="12.75">
      <c r="A29" s="13"/>
      <c r="B29" s="13"/>
      <c r="C29" s="13"/>
      <c r="D29" s="13" t="s">
        <v>40</v>
      </c>
      <c r="E29" s="14">
        <f>'[1]Лицевые счета домов свод'!E191</f>
        <v>4737.65</v>
      </c>
      <c r="F29" s="14">
        <f>'[1]Лицевые счета домов свод'!F191</f>
        <v>-4737.65</v>
      </c>
      <c r="G29" s="14">
        <f>'[1]Лицевые счета домов свод'!G191</f>
        <v>47492.01000000002</v>
      </c>
      <c r="H29" s="14">
        <f>'[1]Лицевые счета домов свод'!H191</f>
        <v>46724.51000000001</v>
      </c>
      <c r="I29" s="14">
        <f>'[1]Лицевые счета домов свод'!I191</f>
        <v>47492.01000000002</v>
      </c>
      <c r="J29" s="14">
        <f>'[1]Лицевые счета домов свод'!J191</f>
        <v>-5505.150000000009</v>
      </c>
      <c r="K29" s="14">
        <f>'[1]Лицевые счета домов свод'!K191</f>
        <v>5505.150000000009</v>
      </c>
      <c r="L29" s="15"/>
    </row>
    <row r="30" spans="1:12" ht="12.75">
      <c r="A30" s="13"/>
      <c r="B30" s="13"/>
      <c r="C30" s="13"/>
      <c r="D30" s="13" t="s">
        <v>41</v>
      </c>
      <c r="E30" s="14">
        <f>'[1]Лицевые счета домов свод'!E192</f>
        <v>10929.03</v>
      </c>
      <c r="F30" s="14">
        <f>'[1]Лицевые счета домов свод'!F192</f>
        <v>-10929.03</v>
      </c>
      <c r="G30" s="14">
        <f>'[1]Лицевые счета домов свод'!G192</f>
        <v>103686.22999999998</v>
      </c>
      <c r="H30" s="14">
        <f>'[1]Лицевые счета домов свод'!H192</f>
        <v>102537.40000000001</v>
      </c>
      <c r="I30" s="14">
        <f>'[1]Лицевые счета домов свод'!I192</f>
        <v>103686.22999999998</v>
      </c>
      <c r="J30" s="14">
        <f>'[1]Лицевые счета домов свод'!J192</f>
        <v>-12077.859999999971</v>
      </c>
      <c r="K30" s="14">
        <f>'[1]Лицевые счета домов свод'!K192</f>
        <v>12077.859999999971</v>
      </c>
      <c r="L30" s="15"/>
    </row>
    <row r="31" spans="1:12" ht="12.75">
      <c r="A31" s="13"/>
      <c r="B31" s="13"/>
      <c r="C31" s="13"/>
      <c r="D31" s="13" t="s">
        <v>42</v>
      </c>
      <c r="E31" s="14">
        <f>'[1]Лицевые счета домов свод'!E193</f>
        <v>1744.76</v>
      </c>
      <c r="F31" s="14">
        <f>'[1]Лицевые счета домов свод'!F193</f>
        <v>-1744.76</v>
      </c>
      <c r="G31" s="14">
        <f>'[1]Лицевые счета домов свод'!G193</f>
        <v>7077.210000000002</v>
      </c>
      <c r="H31" s="14">
        <f>'[1]Лицевые счета домов свод'!H193</f>
        <v>7837.39</v>
      </c>
      <c r="I31" s="14">
        <f>'[1]Лицевые счета домов свод'!I193</f>
        <v>0</v>
      </c>
      <c r="J31" s="14">
        <f>'[1]Лицевые счета домов свод'!J193</f>
        <v>6092.63</v>
      </c>
      <c r="K31" s="14">
        <f>'[1]Лицевые счета домов свод'!K193</f>
        <v>984.5800000000008</v>
      </c>
      <c r="L31" s="15"/>
    </row>
    <row r="32" spans="1:12" ht="12.75">
      <c r="A32" s="9"/>
      <c r="B32" s="19" t="s">
        <v>43</v>
      </c>
      <c r="C32" s="19"/>
      <c r="D32" s="19"/>
      <c r="E32" s="19">
        <f>SUM(E23:E31)+E12+E22</f>
        <v>98390.95000000001</v>
      </c>
      <c r="F32" s="19">
        <f>SUM(F23:F31)+F12+F22</f>
        <v>-178709.27999999997</v>
      </c>
      <c r="G32" s="19">
        <f>SUM(G23:G31)+G12+G22</f>
        <v>929992.6399999999</v>
      </c>
      <c r="H32" s="19">
        <f>SUM(H23:H31)+H12+H22</f>
        <v>920008.9</v>
      </c>
      <c r="I32" s="19">
        <f>SUM(I23:I31)+I12+I22</f>
        <v>848186.7426</v>
      </c>
      <c r="J32" s="20">
        <f>SUM(J23:J31)+J12+J22</f>
        <v>-106887.12260000006</v>
      </c>
      <c r="K32" s="19">
        <f>SUM(K23:K31)+K12+K22</f>
        <v>108374.68999999997</v>
      </c>
      <c r="L32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80" zoomScaleNormal="80" workbookViewId="0" topLeftCell="A34">
      <selection activeCell="E59" sqref="E59"/>
    </sheetView>
  </sheetViews>
  <sheetFormatPr defaultColWidth="12.57421875" defaultRowHeight="12.75"/>
  <cols>
    <col min="1" max="1" width="9.421875" style="0" customWidth="1"/>
    <col min="2" max="2" width="44.140625" style="0" customWidth="1"/>
    <col min="3" max="3" width="26.00390625" style="0" customWidth="1"/>
    <col min="4" max="4" width="44.421875" style="0" customWidth="1"/>
    <col min="5" max="5" width="24.140625" style="0" customWidth="1"/>
    <col min="6" max="16384" width="11.57421875" style="0" customWidth="1"/>
  </cols>
  <sheetData>
    <row r="1" spans="1:5" ht="12.75">
      <c r="A1" s="22" t="s">
        <v>44</v>
      </c>
      <c r="B1" s="22"/>
      <c r="C1" s="22"/>
      <c r="D1" s="22"/>
      <c r="E1" s="22"/>
    </row>
    <row r="2" spans="1:5" ht="12.75">
      <c r="A2" s="23" t="s">
        <v>1</v>
      </c>
      <c r="B2" s="24" t="s">
        <v>45</v>
      </c>
      <c r="C2" s="24" t="s">
        <v>2</v>
      </c>
      <c r="D2" s="24" t="s">
        <v>46</v>
      </c>
      <c r="E2" s="24" t="s">
        <v>47</v>
      </c>
    </row>
    <row r="3" spans="1:5" ht="12.75">
      <c r="A3" s="25">
        <v>1</v>
      </c>
      <c r="B3" s="25" t="s">
        <v>48</v>
      </c>
      <c r="C3" s="25" t="s">
        <v>49</v>
      </c>
      <c r="D3" s="25" t="s">
        <v>50</v>
      </c>
      <c r="E3" s="25">
        <v>7467.53</v>
      </c>
    </row>
    <row r="4" spans="1:5" ht="12.75">
      <c r="A4" s="25">
        <v>2</v>
      </c>
      <c r="B4" s="26"/>
      <c r="C4" s="26"/>
      <c r="D4" s="26"/>
      <c r="E4" s="26"/>
    </row>
    <row r="5" spans="1:5" ht="12.75">
      <c r="A5" s="25">
        <v>3</v>
      </c>
      <c r="B5" s="26"/>
      <c r="C5" s="26"/>
      <c r="D5" s="26"/>
      <c r="E5" s="26"/>
    </row>
    <row r="6" spans="1:5" ht="12.75">
      <c r="A6" s="25">
        <v>4</v>
      </c>
      <c r="B6" s="25"/>
      <c r="C6" s="25"/>
      <c r="D6" s="25"/>
      <c r="E6" s="25"/>
    </row>
    <row r="7" spans="1:5" ht="12.75">
      <c r="A7" s="27"/>
      <c r="B7" s="27" t="s">
        <v>51</v>
      </c>
      <c r="C7" s="27"/>
      <c r="D7" s="27"/>
      <c r="E7" s="27">
        <f>E4+E5+E3+E6</f>
        <v>7467.53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52</v>
      </c>
      <c r="B9" s="22"/>
      <c r="C9" s="22"/>
      <c r="D9" s="22"/>
      <c r="E9" s="22"/>
    </row>
    <row r="10" spans="1:5" ht="12.75">
      <c r="A10" s="23" t="s">
        <v>1</v>
      </c>
      <c r="B10" s="24" t="s">
        <v>45</v>
      </c>
      <c r="C10" s="24" t="s">
        <v>2</v>
      </c>
      <c r="D10" s="24" t="s">
        <v>46</v>
      </c>
      <c r="E10" s="24" t="s">
        <v>47</v>
      </c>
    </row>
    <row r="11" spans="1:5" ht="12.75">
      <c r="A11" s="25">
        <v>1</v>
      </c>
      <c r="B11" s="25" t="s">
        <v>53</v>
      </c>
      <c r="C11" s="25" t="s">
        <v>49</v>
      </c>
      <c r="D11" s="25" t="s">
        <v>54</v>
      </c>
      <c r="E11" s="25">
        <v>11299.74</v>
      </c>
    </row>
    <row r="12" spans="1:5" ht="12.75">
      <c r="A12" s="25">
        <v>2</v>
      </c>
      <c r="B12" s="26"/>
      <c r="C12" s="26"/>
      <c r="D12" s="26"/>
      <c r="E12" s="26"/>
    </row>
    <row r="13" spans="1:5" ht="12.75">
      <c r="A13" s="25">
        <v>3</v>
      </c>
      <c r="B13" s="26"/>
      <c r="C13" s="26"/>
      <c r="D13" s="26"/>
      <c r="E13" s="26"/>
    </row>
    <row r="14" spans="1:5" ht="12.75">
      <c r="A14" s="25">
        <v>4</v>
      </c>
      <c r="B14" s="26"/>
      <c r="C14" s="26"/>
      <c r="D14" s="26"/>
      <c r="E14" s="26"/>
    </row>
    <row r="15" spans="1:5" ht="12.75">
      <c r="A15" s="25">
        <v>5</v>
      </c>
      <c r="B15" s="25"/>
      <c r="C15" s="25"/>
      <c r="D15" s="25"/>
      <c r="E15" s="25"/>
    </row>
    <row r="16" spans="1:5" ht="12.75">
      <c r="A16" s="27"/>
      <c r="B16" s="27" t="s">
        <v>51</v>
      </c>
      <c r="C16" s="27"/>
      <c r="D16" s="27"/>
      <c r="E16" s="27">
        <f>E12+E13+E14+E11+E15</f>
        <v>11299.74</v>
      </c>
    </row>
    <row r="17" spans="1:5" ht="12.75">
      <c r="A17" s="15"/>
      <c r="B17" s="15"/>
      <c r="C17" s="15"/>
      <c r="D17" s="15"/>
      <c r="E17" s="15"/>
    </row>
    <row r="18" spans="1:5" ht="12.75">
      <c r="A18" s="22" t="s">
        <v>55</v>
      </c>
      <c r="B18" s="22"/>
      <c r="C18" s="22"/>
      <c r="D18" s="22"/>
      <c r="E18" s="22"/>
    </row>
    <row r="19" spans="1:5" ht="12.75">
      <c r="A19" s="23" t="s">
        <v>1</v>
      </c>
      <c r="B19" s="24" t="s">
        <v>45</v>
      </c>
      <c r="C19" s="24" t="s">
        <v>2</v>
      </c>
      <c r="D19" s="24" t="s">
        <v>46</v>
      </c>
      <c r="E19" s="24" t="s">
        <v>47</v>
      </c>
    </row>
    <row r="20" spans="1:5" ht="12.75">
      <c r="A20" s="25">
        <v>1</v>
      </c>
      <c r="B20" s="28" t="s">
        <v>56</v>
      </c>
      <c r="C20" s="25" t="s">
        <v>49</v>
      </c>
      <c r="D20" s="25" t="s">
        <v>57</v>
      </c>
      <c r="E20" s="25">
        <v>9209.69</v>
      </c>
    </row>
    <row r="21" spans="1:5" ht="12.75">
      <c r="A21" s="25">
        <v>2</v>
      </c>
      <c r="B21" s="26" t="s">
        <v>48</v>
      </c>
      <c r="C21" s="26" t="s">
        <v>49</v>
      </c>
      <c r="D21" s="26" t="s">
        <v>58</v>
      </c>
      <c r="E21" s="26">
        <v>18939.31</v>
      </c>
    </row>
    <row r="22" spans="1:5" ht="12.75">
      <c r="A22" s="25">
        <v>3</v>
      </c>
      <c r="B22" s="25"/>
      <c r="C22" s="25"/>
      <c r="D22" s="25"/>
      <c r="E22" s="25"/>
    </row>
    <row r="23" spans="1:5" ht="12.75">
      <c r="A23" s="27"/>
      <c r="B23" s="27" t="s">
        <v>51</v>
      </c>
      <c r="C23" s="27"/>
      <c r="D23" s="27"/>
      <c r="E23" s="27">
        <f>E20+E21+E22</f>
        <v>28149</v>
      </c>
    </row>
    <row r="24" spans="1:5" ht="12.75">
      <c r="A24" s="29"/>
      <c r="B24" s="29"/>
      <c r="C24" s="29"/>
      <c r="D24" s="29"/>
      <c r="E24" s="29"/>
    </row>
    <row r="25" spans="1:5" ht="12.75">
      <c r="A25" s="22" t="s">
        <v>59</v>
      </c>
      <c r="B25" s="22"/>
      <c r="C25" s="22"/>
      <c r="D25" s="22"/>
      <c r="E25" s="22"/>
    </row>
    <row r="26" spans="1:5" ht="12.75">
      <c r="A26" s="23" t="s">
        <v>1</v>
      </c>
      <c r="B26" s="24" t="s">
        <v>45</v>
      </c>
      <c r="C26" s="24" t="s">
        <v>2</v>
      </c>
      <c r="D26" s="24" t="s">
        <v>46</v>
      </c>
      <c r="E26" s="24" t="s">
        <v>47</v>
      </c>
    </row>
    <row r="27" spans="1:5" ht="12.75">
      <c r="A27" s="25">
        <v>1</v>
      </c>
      <c r="B27" s="25" t="s">
        <v>60</v>
      </c>
      <c r="C27" s="25" t="s">
        <v>49</v>
      </c>
      <c r="D27" s="25"/>
      <c r="E27" s="25">
        <v>4018.05</v>
      </c>
    </row>
    <row r="28" spans="1:5" ht="12.75">
      <c r="A28" s="25">
        <v>2</v>
      </c>
      <c r="B28" s="30"/>
      <c r="C28" s="26"/>
      <c r="D28" s="30"/>
      <c r="E28" s="30"/>
    </row>
    <row r="29" spans="1:5" ht="12.75">
      <c r="A29" s="25">
        <v>3</v>
      </c>
      <c r="B29" s="25"/>
      <c r="C29" s="25"/>
      <c r="D29" s="25"/>
      <c r="E29" s="25"/>
    </row>
    <row r="30" spans="1:5" ht="12.75">
      <c r="A30" s="27"/>
      <c r="B30" s="27" t="s">
        <v>51</v>
      </c>
      <c r="C30" s="27"/>
      <c r="D30" s="27"/>
      <c r="E30" s="27">
        <f>E28+E27+E29</f>
        <v>4018.05</v>
      </c>
    </row>
    <row r="31" spans="1:5" ht="12.75">
      <c r="A31" s="29"/>
      <c r="B31" s="29"/>
      <c r="C31" s="29"/>
      <c r="D31" s="29"/>
      <c r="E31" s="29"/>
    </row>
    <row r="32" spans="1:5" ht="12.75">
      <c r="A32" s="22" t="s">
        <v>61</v>
      </c>
      <c r="B32" s="22"/>
      <c r="C32" s="22"/>
      <c r="D32" s="22"/>
      <c r="E32" s="22"/>
    </row>
    <row r="33" spans="1:5" ht="12.75">
      <c r="A33" s="23" t="s">
        <v>1</v>
      </c>
      <c r="B33" s="24" t="s">
        <v>45</v>
      </c>
      <c r="C33" s="24" t="s">
        <v>2</v>
      </c>
      <c r="D33" s="24" t="s">
        <v>46</v>
      </c>
      <c r="E33" s="24" t="s">
        <v>47</v>
      </c>
    </row>
    <row r="34" spans="1:5" ht="12.75">
      <c r="A34" s="25">
        <v>1</v>
      </c>
      <c r="B34" s="25" t="s">
        <v>62</v>
      </c>
      <c r="C34" s="25" t="s">
        <v>49</v>
      </c>
      <c r="D34" s="25" t="s">
        <v>63</v>
      </c>
      <c r="E34" s="25">
        <v>3592.94</v>
      </c>
    </row>
    <row r="35" spans="1:5" ht="12.75">
      <c r="A35" s="25">
        <v>2</v>
      </c>
      <c r="B35" s="30" t="s">
        <v>64</v>
      </c>
      <c r="C35" s="26" t="s">
        <v>49</v>
      </c>
      <c r="D35" s="30" t="s">
        <v>65</v>
      </c>
      <c r="E35" s="30">
        <v>5596.41</v>
      </c>
    </row>
    <row r="36" spans="1:5" ht="12.75">
      <c r="A36" s="25">
        <v>3</v>
      </c>
      <c r="B36" s="30"/>
      <c r="C36" s="26"/>
      <c r="D36" s="30"/>
      <c r="E36" s="30"/>
    </row>
    <row r="37" spans="1:5" ht="12.75">
      <c r="A37" s="25">
        <v>4</v>
      </c>
      <c r="B37" s="30"/>
      <c r="C37" s="26"/>
      <c r="D37" s="30"/>
      <c r="E37" s="30"/>
    </row>
    <row r="38" spans="1:5" ht="12.75">
      <c r="A38" s="27"/>
      <c r="B38" s="27" t="s">
        <v>51</v>
      </c>
      <c r="C38" s="27"/>
      <c r="D38" s="27"/>
      <c r="E38" s="27">
        <f>E34+E35+E36+E37</f>
        <v>9189.35</v>
      </c>
    </row>
    <row r="39" spans="1:5" ht="12.75">
      <c r="A39" s="31"/>
      <c r="B39" s="31"/>
      <c r="C39" s="31"/>
      <c r="D39" s="31"/>
      <c r="E39" s="31"/>
    </row>
    <row r="41" spans="1:5" ht="12.75">
      <c r="A41" s="22" t="s">
        <v>66</v>
      </c>
      <c r="B41" s="22"/>
      <c r="C41" s="22"/>
      <c r="D41" s="22"/>
      <c r="E41" s="22"/>
    </row>
    <row r="42" spans="1:5" ht="12.75">
      <c r="A42" s="23" t="s">
        <v>1</v>
      </c>
      <c r="B42" s="24" t="s">
        <v>45</v>
      </c>
      <c r="C42" s="24" t="s">
        <v>2</v>
      </c>
      <c r="D42" s="24" t="s">
        <v>46</v>
      </c>
      <c r="E42" s="24" t="s">
        <v>47</v>
      </c>
    </row>
    <row r="43" spans="1:5" ht="48" customHeight="1">
      <c r="A43" s="25">
        <v>1</v>
      </c>
      <c r="B43" s="28" t="s">
        <v>67</v>
      </c>
      <c r="C43" s="25" t="s">
        <v>49</v>
      </c>
      <c r="D43" s="25"/>
      <c r="E43" s="25">
        <v>46098.83</v>
      </c>
    </row>
    <row r="44" spans="1:5" ht="12.75">
      <c r="A44" s="25">
        <v>2</v>
      </c>
      <c r="B44" s="30" t="s">
        <v>68</v>
      </c>
      <c r="C44" s="26" t="s">
        <v>49</v>
      </c>
      <c r="D44" s="30" t="s">
        <v>58</v>
      </c>
      <c r="E44" s="30">
        <v>14659.47</v>
      </c>
    </row>
    <row r="45" spans="1:5" ht="12.75">
      <c r="A45" s="27"/>
      <c r="B45" s="27" t="s">
        <v>51</v>
      </c>
      <c r="C45" s="27"/>
      <c r="D45" s="27"/>
      <c r="E45" s="27">
        <f>E44+E43</f>
        <v>60758.3</v>
      </c>
    </row>
    <row r="46" spans="1:5" ht="12.75">
      <c r="A46" s="29"/>
      <c r="B46" s="29"/>
      <c r="C46" s="29"/>
      <c r="D46" s="29"/>
      <c r="E46" s="29"/>
    </row>
    <row r="47" spans="1:5" ht="12.75">
      <c r="A47" s="22" t="s">
        <v>69</v>
      </c>
      <c r="B47" s="22"/>
      <c r="C47" s="22"/>
      <c r="D47" s="22"/>
      <c r="E47" s="22"/>
    </row>
    <row r="48" spans="1:5" ht="12.75">
      <c r="A48" s="23" t="s">
        <v>1</v>
      </c>
      <c r="B48" s="24" t="s">
        <v>45</v>
      </c>
      <c r="C48" s="24" t="s">
        <v>2</v>
      </c>
      <c r="D48" s="24" t="s">
        <v>46</v>
      </c>
      <c r="E48" s="24" t="s">
        <v>47</v>
      </c>
    </row>
    <row r="49" spans="1:5" ht="28.5" customHeight="1">
      <c r="A49" s="25">
        <v>1</v>
      </c>
      <c r="B49" s="28" t="s">
        <v>70</v>
      </c>
      <c r="C49" s="26" t="s">
        <v>49</v>
      </c>
      <c r="D49" s="25"/>
      <c r="E49" s="25">
        <v>1395.06</v>
      </c>
    </row>
    <row r="50" spans="1:5" ht="12.75">
      <c r="A50" s="25">
        <v>2</v>
      </c>
      <c r="B50" s="30" t="s">
        <v>71</v>
      </c>
      <c r="C50" s="26" t="s">
        <v>49</v>
      </c>
      <c r="D50" s="30" t="s">
        <v>72</v>
      </c>
      <c r="E50" s="30">
        <v>5260.08</v>
      </c>
    </row>
    <row r="51" spans="1:5" ht="12.75">
      <c r="A51" s="25">
        <v>3</v>
      </c>
      <c r="B51" s="30"/>
      <c r="C51" s="26"/>
      <c r="D51" s="30"/>
      <c r="E51" s="30"/>
    </row>
    <row r="52" spans="1:5" ht="12.75">
      <c r="A52" s="27"/>
      <c r="B52" s="27" t="s">
        <v>51</v>
      </c>
      <c r="C52" s="27"/>
      <c r="D52" s="27"/>
      <c r="E52" s="27">
        <f>E49+E50+E51</f>
        <v>6655.139999999999</v>
      </c>
    </row>
    <row r="53" spans="1:5" ht="12.75">
      <c r="A53" s="29"/>
      <c r="B53" s="29"/>
      <c r="C53" s="29"/>
      <c r="D53" s="29"/>
      <c r="E53" s="29"/>
    </row>
    <row r="54" spans="1:5" ht="12.75">
      <c r="A54" s="22" t="s">
        <v>73</v>
      </c>
      <c r="B54" s="22"/>
      <c r="C54" s="22"/>
      <c r="D54" s="22"/>
      <c r="E54" s="22"/>
    </row>
    <row r="55" spans="1:5" ht="12.75">
      <c r="A55" s="23" t="s">
        <v>1</v>
      </c>
      <c r="B55" s="24" t="s">
        <v>45</v>
      </c>
      <c r="C55" s="24" t="s">
        <v>2</v>
      </c>
      <c r="D55" s="24" t="s">
        <v>46</v>
      </c>
      <c r="E55" s="24" t="s">
        <v>47</v>
      </c>
    </row>
    <row r="56" spans="1:5" ht="12.75">
      <c r="A56" s="25">
        <v>1</v>
      </c>
      <c r="B56" s="25" t="s">
        <v>74</v>
      </c>
      <c r="C56" s="26" t="s">
        <v>49</v>
      </c>
      <c r="D56" s="25" t="s">
        <v>75</v>
      </c>
      <c r="E56" s="25">
        <v>8609.25</v>
      </c>
    </row>
    <row r="57" spans="1:5" ht="12.75">
      <c r="A57" s="27"/>
      <c r="B57" s="27" t="s">
        <v>51</v>
      </c>
      <c r="C57" s="27"/>
      <c r="D57" s="27"/>
      <c r="E57" s="27">
        <f>E56</f>
        <v>8609.25</v>
      </c>
    </row>
    <row r="58" spans="1:5" ht="12.75">
      <c r="A58" s="29"/>
      <c r="B58" s="29"/>
      <c r="C58" s="29"/>
      <c r="D58" s="29"/>
      <c r="E58" s="29"/>
    </row>
    <row r="59" spans="1:5" ht="12.75">
      <c r="A59" s="32"/>
      <c r="B59" s="32" t="s">
        <v>76</v>
      </c>
      <c r="C59" s="32"/>
      <c r="D59" s="32"/>
      <c r="E59" s="32">
        <f>E7+E16+E23+E30+E38+E45+E52+E57</f>
        <v>136146.36</v>
      </c>
    </row>
    <row r="60" spans="1:5" ht="12.75">
      <c r="A60" s="31"/>
      <c r="B60" s="31"/>
      <c r="C60" s="31"/>
      <c r="D60" s="31"/>
      <c r="E60" s="31"/>
    </row>
  </sheetData>
  <sheetProtection selectLockedCells="1" selectUnlockedCells="1"/>
  <mergeCells count="8">
    <mergeCell ref="A1:E1"/>
    <mergeCell ref="A9:E9"/>
    <mergeCell ref="A18:E18"/>
    <mergeCell ref="A25:E25"/>
    <mergeCell ref="A32:E32"/>
    <mergeCell ref="A41:E41"/>
    <mergeCell ref="A47:E47"/>
    <mergeCell ref="A54:E54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80" zoomScaleNormal="80" workbookViewId="0" topLeftCell="A76">
      <selection activeCell="E99" sqref="E99"/>
    </sheetView>
  </sheetViews>
  <sheetFormatPr defaultColWidth="12.57421875" defaultRowHeight="12.75"/>
  <cols>
    <col min="1" max="1" width="9.421875" style="0" customWidth="1"/>
    <col min="2" max="2" width="53.00390625" style="0" customWidth="1"/>
    <col min="3" max="3" width="26.00390625" style="0" customWidth="1"/>
    <col min="4" max="4" width="38.57421875" style="0" customWidth="1"/>
    <col min="5" max="5" width="24.140625" style="0" customWidth="1"/>
    <col min="6" max="16384" width="11.57421875" style="0" customWidth="1"/>
  </cols>
  <sheetData>
    <row r="1" spans="1:5" ht="12.75">
      <c r="A1" s="22" t="s">
        <v>44</v>
      </c>
      <c r="B1" s="22"/>
      <c r="C1" s="22"/>
      <c r="D1" s="22"/>
      <c r="E1" s="22"/>
    </row>
    <row r="2" spans="1:5" ht="12.75">
      <c r="A2" s="23" t="s">
        <v>1</v>
      </c>
      <c r="B2" s="24" t="s">
        <v>45</v>
      </c>
      <c r="C2" s="24" t="s">
        <v>2</v>
      </c>
      <c r="D2" s="24" t="s">
        <v>46</v>
      </c>
      <c r="E2" s="24" t="s">
        <v>47</v>
      </c>
    </row>
    <row r="3" spans="1:5" ht="12.75">
      <c r="A3" s="25">
        <v>1</v>
      </c>
      <c r="B3" s="25" t="s">
        <v>77</v>
      </c>
      <c r="C3" s="25" t="s">
        <v>49</v>
      </c>
      <c r="D3" s="25"/>
      <c r="E3" s="25">
        <v>1691.32</v>
      </c>
    </row>
    <row r="4" spans="1:5" ht="31.5" customHeight="1">
      <c r="A4" s="25">
        <v>2</v>
      </c>
      <c r="B4" s="28" t="s">
        <v>78</v>
      </c>
      <c r="C4" s="26" t="s">
        <v>49</v>
      </c>
      <c r="D4" s="26"/>
      <c r="E4" s="26">
        <v>211.415</v>
      </c>
    </row>
    <row r="5" spans="1:5" ht="12.75">
      <c r="A5" s="25">
        <v>3</v>
      </c>
      <c r="B5" s="26" t="s">
        <v>79</v>
      </c>
      <c r="C5" s="26" t="s">
        <v>49</v>
      </c>
      <c r="D5" s="26"/>
      <c r="E5" s="26">
        <v>960</v>
      </c>
    </row>
    <row r="6" spans="1:5" ht="12.75">
      <c r="A6" s="25">
        <v>4</v>
      </c>
      <c r="B6" s="25" t="s">
        <v>80</v>
      </c>
      <c r="C6" s="25" t="s">
        <v>49</v>
      </c>
      <c r="D6" s="25" t="s">
        <v>58</v>
      </c>
      <c r="E6" s="25">
        <v>3569.42</v>
      </c>
    </row>
    <row r="7" spans="1:5" ht="12.75">
      <c r="A7" s="25">
        <v>5</v>
      </c>
      <c r="B7" s="25" t="s">
        <v>81</v>
      </c>
      <c r="C7" s="25" t="s">
        <v>49</v>
      </c>
      <c r="D7" s="25" t="s">
        <v>82</v>
      </c>
      <c r="E7" s="25">
        <v>710.96</v>
      </c>
    </row>
    <row r="8" spans="1:5" ht="12.75">
      <c r="A8" s="27"/>
      <c r="B8" s="27" t="s">
        <v>51</v>
      </c>
      <c r="C8" s="27"/>
      <c r="D8" s="27"/>
      <c r="E8" s="27">
        <f>E4+E5+E3+E6+E7</f>
        <v>7143.115</v>
      </c>
    </row>
    <row r="9" spans="1:5" ht="12.75">
      <c r="A9" s="15"/>
      <c r="B9" s="15"/>
      <c r="C9" s="15"/>
      <c r="D9" s="15"/>
      <c r="E9" s="15"/>
    </row>
    <row r="10" spans="1:5" ht="12.75">
      <c r="A10" s="22" t="s">
        <v>52</v>
      </c>
      <c r="B10" s="22"/>
      <c r="C10" s="22"/>
      <c r="D10" s="22"/>
      <c r="E10" s="22"/>
    </row>
    <row r="11" spans="1:5" ht="12.75">
      <c r="A11" s="23" t="s">
        <v>1</v>
      </c>
      <c r="B11" s="24" t="s">
        <v>45</v>
      </c>
      <c r="C11" s="24" t="s">
        <v>2</v>
      </c>
      <c r="D11" s="24" t="s">
        <v>46</v>
      </c>
      <c r="E11" s="24" t="s">
        <v>47</v>
      </c>
    </row>
    <row r="12" spans="1:5" ht="12.75">
      <c r="A12" s="33">
        <v>1</v>
      </c>
      <c r="B12" s="28" t="s">
        <v>78</v>
      </c>
      <c r="C12" s="26" t="s">
        <v>49</v>
      </c>
      <c r="D12" s="26"/>
      <c r="E12" s="26">
        <v>211.415</v>
      </c>
    </row>
    <row r="13" spans="1:5" ht="12.75">
      <c r="A13" s="33">
        <v>2</v>
      </c>
      <c r="B13" s="25" t="s">
        <v>77</v>
      </c>
      <c r="C13" s="25" t="s">
        <v>49</v>
      </c>
      <c r="D13" s="25"/>
      <c r="E13" s="25">
        <v>1691.32</v>
      </c>
    </row>
    <row r="14" spans="1:5" ht="12.75">
      <c r="A14" s="33">
        <v>3</v>
      </c>
      <c r="B14" s="30" t="s">
        <v>83</v>
      </c>
      <c r="C14" s="26" t="s">
        <v>49</v>
      </c>
      <c r="D14" s="26"/>
      <c r="E14" s="26">
        <v>5867.17</v>
      </c>
    </row>
    <row r="15" spans="1:5" ht="12.75">
      <c r="A15" s="33">
        <v>4</v>
      </c>
      <c r="B15" s="30"/>
      <c r="C15" s="26"/>
      <c r="D15" s="26"/>
      <c r="E15" s="26"/>
    </row>
    <row r="16" spans="1:5" ht="12.75">
      <c r="A16" s="33">
        <v>5</v>
      </c>
      <c r="B16" s="26"/>
      <c r="C16" s="26"/>
      <c r="D16" s="26"/>
      <c r="E16" s="26"/>
    </row>
    <row r="17" spans="1:5" ht="12.75">
      <c r="A17" s="27"/>
      <c r="B17" s="27" t="s">
        <v>51</v>
      </c>
      <c r="C17" s="27"/>
      <c r="D17" s="27"/>
      <c r="E17" s="27">
        <f>E12+E13+E14+E15+E16</f>
        <v>7769.905</v>
      </c>
    </row>
    <row r="18" spans="1:5" ht="12.75">
      <c r="A18" s="15"/>
      <c r="B18" s="15"/>
      <c r="C18" s="15"/>
      <c r="D18" s="15"/>
      <c r="E18" s="15"/>
    </row>
    <row r="19" spans="1:5" ht="12.75">
      <c r="A19" s="22" t="s">
        <v>55</v>
      </c>
      <c r="B19" s="22"/>
      <c r="C19" s="22"/>
      <c r="D19" s="22"/>
      <c r="E19" s="22"/>
    </row>
    <row r="20" spans="1:5" ht="12.75">
      <c r="A20" s="23" t="s">
        <v>1</v>
      </c>
      <c r="B20" s="24" t="s">
        <v>45</v>
      </c>
      <c r="C20" s="24" t="s">
        <v>2</v>
      </c>
      <c r="D20" s="24" t="s">
        <v>46</v>
      </c>
      <c r="E20" s="24" t="s">
        <v>47</v>
      </c>
    </row>
    <row r="21" spans="1:5" ht="12.75">
      <c r="A21" s="25">
        <v>1</v>
      </c>
      <c r="B21" s="28" t="s">
        <v>78</v>
      </c>
      <c r="C21" s="26" t="s">
        <v>49</v>
      </c>
      <c r="D21" s="26"/>
      <c r="E21" s="26">
        <v>211.415</v>
      </c>
    </row>
    <row r="22" spans="1:5" ht="12.75">
      <c r="A22" s="25">
        <v>2</v>
      </c>
      <c r="B22" s="25" t="s">
        <v>77</v>
      </c>
      <c r="C22" s="25" t="s">
        <v>49</v>
      </c>
      <c r="D22" s="25"/>
      <c r="E22" s="25">
        <v>1691.32</v>
      </c>
    </row>
    <row r="23" spans="1:5" ht="12.75">
      <c r="A23" s="25">
        <v>3</v>
      </c>
      <c r="B23" s="25"/>
      <c r="C23" s="25"/>
      <c r="D23" s="25"/>
      <c r="E23" s="25"/>
    </row>
    <row r="24" spans="1:5" ht="12.75">
      <c r="A24" s="27"/>
      <c r="B24" s="27" t="s">
        <v>51</v>
      </c>
      <c r="C24" s="27"/>
      <c r="D24" s="27"/>
      <c r="E24" s="27">
        <f>E21+E22+E23</f>
        <v>1902.735</v>
      </c>
    </row>
    <row r="25" spans="1:5" ht="12.75">
      <c r="A25" s="15"/>
      <c r="B25" s="15"/>
      <c r="C25" s="15"/>
      <c r="D25" s="15"/>
      <c r="E25" s="15"/>
    </row>
    <row r="26" spans="1:5" ht="12.75">
      <c r="A26" s="22" t="s">
        <v>59</v>
      </c>
      <c r="B26" s="22"/>
      <c r="C26" s="22"/>
      <c r="D26" s="22"/>
      <c r="E26" s="22"/>
    </row>
    <row r="27" spans="1:5" ht="12.75">
      <c r="A27" s="23" t="s">
        <v>1</v>
      </c>
      <c r="B27" s="24" t="s">
        <v>45</v>
      </c>
      <c r="C27" s="24" t="s">
        <v>2</v>
      </c>
      <c r="D27" s="24" t="s">
        <v>46</v>
      </c>
      <c r="E27" s="24" t="s">
        <v>47</v>
      </c>
    </row>
    <row r="28" spans="1:5" ht="12.75">
      <c r="A28" s="25">
        <v>1</v>
      </c>
      <c r="B28" s="25" t="s">
        <v>77</v>
      </c>
      <c r="C28" s="25" t="s">
        <v>49</v>
      </c>
      <c r="D28" s="25"/>
      <c r="E28" s="25">
        <v>1691.32</v>
      </c>
    </row>
    <row r="29" spans="1:5" ht="12.75">
      <c r="A29" s="25">
        <v>2</v>
      </c>
      <c r="B29" s="28" t="s">
        <v>78</v>
      </c>
      <c r="C29" s="26" t="s">
        <v>49</v>
      </c>
      <c r="D29" s="26"/>
      <c r="E29" s="26">
        <v>211.415</v>
      </c>
    </row>
    <row r="30" spans="1:5" ht="12.75">
      <c r="A30" s="25">
        <v>3</v>
      </c>
      <c r="B30" s="26" t="s">
        <v>84</v>
      </c>
      <c r="C30" s="26" t="s">
        <v>49</v>
      </c>
      <c r="D30" s="26"/>
      <c r="E30" s="26">
        <v>27944.17</v>
      </c>
    </row>
    <row r="31" spans="1:5" ht="12.75">
      <c r="A31" s="25">
        <v>4</v>
      </c>
      <c r="B31" s="30" t="s">
        <v>85</v>
      </c>
      <c r="C31" s="26" t="s">
        <v>49</v>
      </c>
      <c r="D31" s="26"/>
      <c r="E31" s="26">
        <v>1454</v>
      </c>
    </row>
    <row r="32" spans="1:5" ht="12.75">
      <c r="A32" s="25">
        <v>5</v>
      </c>
      <c r="B32" s="26"/>
      <c r="C32" s="26"/>
      <c r="D32" s="26"/>
      <c r="E32" s="26"/>
    </row>
    <row r="33" spans="1:5" ht="12.75">
      <c r="A33" s="27"/>
      <c r="B33" s="27" t="s">
        <v>51</v>
      </c>
      <c r="C33" s="27"/>
      <c r="D33" s="27"/>
      <c r="E33" s="27">
        <f>E28+E29+E30+E31+E32</f>
        <v>31300.905</v>
      </c>
    </row>
    <row r="34" spans="1:5" ht="12.75">
      <c r="A34" s="15"/>
      <c r="B34" s="15"/>
      <c r="C34" s="15"/>
      <c r="D34" s="15"/>
      <c r="E34" s="15"/>
    </row>
    <row r="35" spans="1:5" ht="12.75">
      <c r="A35" s="22" t="s">
        <v>61</v>
      </c>
      <c r="B35" s="22"/>
      <c r="C35" s="22"/>
      <c r="D35" s="22"/>
      <c r="E35" s="22"/>
    </row>
    <row r="36" spans="1:5" ht="12.75">
      <c r="A36" s="23" t="s">
        <v>1</v>
      </c>
      <c r="B36" s="24" t="s">
        <v>45</v>
      </c>
      <c r="C36" s="24" t="s">
        <v>2</v>
      </c>
      <c r="D36" s="24" t="s">
        <v>46</v>
      </c>
      <c r="E36" s="24" t="s">
        <v>47</v>
      </c>
    </row>
    <row r="37" spans="1:5" ht="12.75">
      <c r="A37" s="33">
        <v>1</v>
      </c>
      <c r="B37" s="25" t="s">
        <v>77</v>
      </c>
      <c r="C37" s="25" t="s">
        <v>49</v>
      </c>
      <c r="D37" s="25"/>
      <c r="E37" s="25">
        <v>1691.32</v>
      </c>
    </row>
    <row r="38" spans="1:5" ht="12.75">
      <c r="A38" s="33">
        <v>2</v>
      </c>
      <c r="B38" s="28" t="s">
        <v>78</v>
      </c>
      <c r="C38" s="26" t="s">
        <v>49</v>
      </c>
      <c r="D38" s="26"/>
      <c r="E38" s="26">
        <v>211.415</v>
      </c>
    </row>
    <row r="39" spans="1:5" ht="12.75">
      <c r="A39" s="33">
        <v>3</v>
      </c>
      <c r="B39" s="26"/>
      <c r="C39" s="26"/>
      <c r="D39" s="26"/>
      <c r="E39" s="26"/>
    </row>
    <row r="40" spans="1:5" ht="12.75">
      <c r="A40" s="33">
        <v>4</v>
      </c>
      <c r="B40" s="26"/>
      <c r="C40" s="26"/>
      <c r="D40" s="26"/>
      <c r="E40" s="26"/>
    </row>
    <row r="41" spans="1:5" ht="12.75">
      <c r="A41" s="27"/>
      <c r="B41" s="27" t="s">
        <v>51</v>
      </c>
      <c r="C41" s="27"/>
      <c r="D41" s="27"/>
      <c r="E41" s="27">
        <f>E37+E38+E39+E40</f>
        <v>1902.735</v>
      </c>
    </row>
    <row r="42" spans="1:5" ht="12.75">
      <c r="A42" s="15"/>
      <c r="B42" s="15"/>
      <c r="C42" s="15"/>
      <c r="D42" s="15"/>
      <c r="E42" s="15"/>
    </row>
    <row r="43" spans="1:5" ht="12.75">
      <c r="A43" s="22" t="s">
        <v>86</v>
      </c>
      <c r="B43" s="22"/>
      <c r="C43" s="22"/>
      <c r="D43" s="22"/>
      <c r="E43" s="22"/>
    </row>
    <row r="44" spans="1:5" ht="12.75">
      <c r="A44" s="23" t="s">
        <v>1</v>
      </c>
      <c r="B44" s="24" t="s">
        <v>45</v>
      </c>
      <c r="C44" s="24" t="s">
        <v>2</v>
      </c>
      <c r="D44" s="24" t="s">
        <v>46</v>
      </c>
      <c r="E44" s="24" t="s">
        <v>47</v>
      </c>
    </row>
    <row r="45" spans="1:5" ht="12.75">
      <c r="A45" s="33">
        <v>1</v>
      </c>
      <c r="B45" s="25" t="s">
        <v>77</v>
      </c>
      <c r="C45" s="25" t="s">
        <v>49</v>
      </c>
      <c r="D45" s="25"/>
      <c r="E45" s="25">
        <v>1691.32</v>
      </c>
    </row>
    <row r="46" spans="1:5" ht="12.75">
      <c r="A46" s="33">
        <v>2</v>
      </c>
      <c r="B46" s="28" t="s">
        <v>78</v>
      </c>
      <c r="C46" s="26" t="s">
        <v>49</v>
      </c>
      <c r="D46" s="26"/>
      <c r="E46" s="26">
        <v>211.415</v>
      </c>
    </row>
    <row r="47" spans="1:5" ht="12.75">
      <c r="A47" s="33">
        <v>3</v>
      </c>
      <c r="B47" s="26"/>
      <c r="C47" s="26"/>
      <c r="D47" s="26"/>
      <c r="E47" s="26"/>
    </row>
    <row r="48" spans="1:5" ht="12.75">
      <c r="A48" s="33">
        <v>4</v>
      </c>
      <c r="B48" s="26"/>
      <c r="C48" s="26"/>
      <c r="D48" s="26"/>
      <c r="E48" s="26"/>
    </row>
    <row r="49" spans="1:5" ht="12.75">
      <c r="A49" s="33">
        <v>5</v>
      </c>
      <c r="B49" s="30"/>
      <c r="C49" s="26"/>
      <c r="D49" s="26"/>
      <c r="E49" s="26"/>
    </row>
    <row r="50" spans="1:5" ht="12.75">
      <c r="A50" s="27"/>
      <c r="B50" s="27" t="s">
        <v>51</v>
      </c>
      <c r="C50" s="27"/>
      <c r="D50" s="27"/>
      <c r="E50" s="27">
        <f>E45+E46+E47+E48+E49</f>
        <v>1902.735</v>
      </c>
    </row>
    <row r="51" spans="1:5" ht="12.75">
      <c r="A51" s="15"/>
      <c r="B51" s="15"/>
      <c r="C51" s="15"/>
      <c r="D51" s="15"/>
      <c r="E51" s="15"/>
    </row>
    <row r="52" spans="1:5" ht="12.75">
      <c r="A52" s="22" t="s">
        <v>66</v>
      </c>
      <c r="B52" s="22"/>
      <c r="C52" s="22"/>
      <c r="D52" s="22"/>
      <c r="E52" s="22"/>
    </row>
    <row r="53" spans="1:5" ht="12.75">
      <c r="A53" s="23" t="s">
        <v>1</v>
      </c>
      <c r="B53" s="24" t="s">
        <v>45</v>
      </c>
      <c r="C53" s="24" t="s">
        <v>2</v>
      </c>
      <c r="D53" s="24" t="s">
        <v>46</v>
      </c>
      <c r="E53" s="24" t="s">
        <v>47</v>
      </c>
    </row>
    <row r="54" spans="1:5" ht="12.75">
      <c r="A54" s="25">
        <v>1</v>
      </c>
      <c r="B54" s="25" t="s">
        <v>77</v>
      </c>
      <c r="C54" s="25" t="s">
        <v>49</v>
      </c>
      <c r="D54" s="25"/>
      <c r="E54" s="25">
        <v>1691.32</v>
      </c>
    </row>
    <row r="55" spans="1:5" ht="12.75">
      <c r="A55" s="25">
        <v>2</v>
      </c>
      <c r="B55" s="28" t="s">
        <v>78</v>
      </c>
      <c r="C55" s="26" t="s">
        <v>49</v>
      </c>
      <c r="D55" s="26"/>
      <c r="E55" s="26">
        <v>211.415</v>
      </c>
    </row>
    <row r="56" spans="1:5" ht="12.75">
      <c r="A56" s="25">
        <v>3</v>
      </c>
      <c r="B56" s="26" t="s">
        <v>87</v>
      </c>
      <c r="C56" s="26" t="s">
        <v>49</v>
      </c>
      <c r="D56" s="26"/>
      <c r="E56" s="26">
        <v>5367.84</v>
      </c>
    </row>
    <row r="57" spans="1:5" ht="12.75">
      <c r="A57" s="25">
        <v>4</v>
      </c>
      <c r="B57" s="26" t="s">
        <v>88</v>
      </c>
      <c r="C57" s="26" t="s">
        <v>49</v>
      </c>
      <c r="D57" s="26"/>
      <c r="E57" s="26">
        <v>13316.05</v>
      </c>
    </row>
    <row r="58" spans="1:5" ht="12.75">
      <c r="A58" s="27"/>
      <c r="B58" s="27" t="s">
        <v>51</v>
      </c>
      <c r="C58" s="27"/>
      <c r="D58" s="27"/>
      <c r="E58" s="27">
        <f>E55+E56+E54+E57</f>
        <v>20586.625</v>
      </c>
    </row>
    <row r="59" spans="1:5" ht="12.75">
      <c r="A59" s="29"/>
      <c r="B59" s="29"/>
      <c r="C59" s="29"/>
      <c r="D59" s="29"/>
      <c r="E59" s="29"/>
    </row>
    <row r="60" spans="1:5" ht="12.75">
      <c r="A60" s="22" t="s">
        <v>89</v>
      </c>
      <c r="B60" s="22"/>
      <c r="C60" s="22"/>
      <c r="D60" s="22"/>
      <c r="E60" s="22"/>
    </row>
    <row r="61" spans="1:5" ht="12.75">
      <c r="A61" s="23" t="s">
        <v>1</v>
      </c>
      <c r="B61" s="24" t="s">
        <v>45</v>
      </c>
      <c r="C61" s="24" t="s">
        <v>2</v>
      </c>
      <c r="D61" s="24" t="s">
        <v>46</v>
      </c>
      <c r="E61" s="24" t="s">
        <v>47</v>
      </c>
    </row>
    <row r="62" spans="1:5" ht="12.75">
      <c r="A62" s="34">
        <v>1</v>
      </c>
      <c r="B62" s="25" t="s">
        <v>77</v>
      </c>
      <c r="C62" s="25" t="s">
        <v>49</v>
      </c>
      <c r="D62" s="25"/>
      <c r="E62" s="25">
        <v>1691.32</v>
      </c>
    </row>
    <row r="63" spans="1:5" ht="12.75">
      <c r="A63" s="34">
        <v>2</v>
      </c>
      <c r="B63" s="28" t="s">
        <v>78</v>
      </c>
      <c r="C63" s="26" t="s">
        <v>49</v>
      </c>
      <c r="D63" s="26"/>
      <c r="E63" s="26">
        <v>211.415</v>
      </c>
    </row>
    <row r="64" spans="1:5" ht="12.75">
      <c r="A64" s="34">
        <v>3</v>
      </c>
      <c r="B64" s="25" t="s">
        <v>90</v>
      </c>
      <c r="C64" s="26" t="s">
        <v>49</v>
      </c>
      <c r="D64" s="26"/>
      <c r="E64" s="26">
        <v>2087.99</v>
      </c>
    </row>
    <row r="65" spans="1:5" ht="12.75">
      <c r="A65" s="27"/>
      <c r="B65" s="27" t="s">
        <v>51</v>
      </c>
      <c r="C65" s="27"/>
      <c r="D65" s="27"/>
      <c r="E65" s="27">
        <f>E62+E63+E64</f>
        <v>3990.7249999999995</v>
      </c>
    </row>
    <row r="66" spans="1:5" ht="12.75">
      <c r="A66" s="29"/>
      <c r="B66" s="29"/>
      <c r="C66" s="29"/>
      <c r="D66" s="29"/>
      <c r="E66" s="29"/>
    </row>
    <row r="67" spans="1:5" ht="12.75">
      <c r="A67" s="22" t="s">
        <v>91</v>
      </c>
      <c r="B67" s="22"/>
      <c r="C67" s="22"/>
      <c r="D67" s="22"/>
      <c r="E67" s="22"/>
    </row>
    <row r="68" spans="1:5" ht="12.75">
      <c r="A68" s="23" t="s">
        <v>1</v>
      </c>
      <c r="B68" s="24" t="s">
        <v>45</v>
      </c>
      <c r="C68" s="24" t="s">
        <v>2</v>
      </c>
      <c r="D68" s="24" t="s">
        <v>46</v>
      </c>
      <c r="E68" s="24" t="s">
        <v>47</v>
      </c>
    </row>
    <row r="69" spans="1:5" ht="12.75">
      <c r="A69" s="35">
        <v>1</v>
      </c>
      <c r="B69" s="25" t="s">
        <v>77</v>
      </c>
      <c r="C69" s="25" t="s">
        <v>49</v>
      </c>
      <c r="D69" s="25"/>
      <c r="E69" s="25">
        <v>1691.32</v>
      </c>
    </row>
    <row r="70" spans="1:5" ht="12.75">
      <c r="A70" s="35">
        <v>2</v>
      </c>
      <c r="B70" s="28" t="s">
        <v>78</v>
      </c>
      <c r="C70" s="26" t="s">
        <v>49</v>
      </c>
      <c r="D70" s="26"/>
      <c r="E70" s="26">
        <v>211.415</v>
      </c>
    </row>
    <row r="71" spans="1:5" ht="12.75">
      <c r="A71" s="35">
        <v>3</v>
      </c>
      <c r="B71" s="36"/>
      <c r="C71" s="26"/>
      <c r="D71" s="37"/>
      <c r="E71" s="37"/>
    </row>
    <row r="72" spans="1:5" ht="12.75">
      <c r="A72" s="35">
        <v>4</v>
      </c>
      <c r="B72" s="38"/>
      <c r="C72" s="26"/>
      <c r="D72" s="35"/>
      <c r="E72" s="35"/>
    </row>
    <row r="73" spans="1:5" ht="12.75">
      <c r="A73" s="35">
        <v>5</v>
      </c>
      <c r="B73" s="38"/>
      <c r="C73" s="26"/>
      <c r="D73" s="35"/>
      <c r="E73" s="35"/>
    </row>
    <row r="74" spans="1:5" ht="12.75">
      <c r="A74" s="27"/>
      <c r="B74" s="27" t="s">
        <v>51</v>
      </c>
      <c r="C74" s="27"/>
      <c r="D74" s="27"/>
      <c r="E74" s="27">
        <f>E70+E71+E69+E72+E73</f>
        <v>1902.735</v>
      </c>
    </row>
    <row r="75" spans="1:5" ht="12.75">
      <c r="A75" s="29"/>
      <c r="B75" s="29"/>
      <c r="C75" s="29"/>
      <c r="D75" s="29"/>
      <c r="E75" s="29"/>
    </row>
    <row r="76" spans="1:5" ht="12.75">
      <c r="A76" s="22" t="s">
        <v>69</v>
      </c>
      <c r="B76" s="22"/>
      <c r="C76" s="22"/>
      <c r="D76" s="22"/>
      <c r="E76" s="22"/>
    </row>
    <row r="77" spans="1:5" ht="12.75">
      <c r="A77" s="23" t="s">
        <v>1</v>
      </c>
      <c r="B77" s="24" t="s">
        <v>45</v>
      </c>
      <c r="C77" s="24" t="s">
        <v>2</v>
      </c>
      <c r="D77" s="24" t="s">
        <v>46</v>
      </c>
      <c r="E77" s="24" t="s">
        <v>47</v>
      </c>
    </row>
    <row r="78" spans="1:5" ht="12.75">
      <c r="A78" s="25">
        <v>1</v>
      </c>
      <c r="B78" s="25" t="s">
        <v>77</v>
      </c>
      <c r="C78" s="25" t="s">
        <v>49</v>
      </c>
      <c r="D78" s="25"/>
      <c r="E78" s="25">
        <v>1691.32</v>
      </c>
    </row>
    <row r="79" spans="1:5" ht="12.75">
      <c r="A79" s="25">
        <v>2</v>
      </c>
      <c r="B79" s="28" t="s">
        <v>78</v>
      </c>
      <c r="C79" s="26" t="s">
        <v>49</v>
      </c>
      <c r="D79" s="26"/>
      <c r="E79" s="26">
        <v>211.415</v>
      </c>
    </row>
    <row r="80" spans="1:5" ht="12.75">
      <c r="A80" s="25">
        <v>3</v>
      </c>
      <c r="B80" s="30" t="s">
        <v>92</v>
      </c>
      <c r="C80" s="26" t="s">
        <v>49</v>
      </c>
      <c r="D80" s="26" t="s">
        <v>58</v>
      </c>
      <c r="E80" s="26">
        <v>836.65</v>
      </c>
    </row>
    <row r="81" spans="1:5" ht="12.75">
      <c r="A81" s="25">
        <v>4</v>
      </c>
      <c r="B81" s="30" t="s">
        <v>93</v>
      </c>
      <c r="C81" s="25" t="s">
        <v>49</v>
      </c>
      <c r="D81" s="25"/>
      <c r="E81" s="25">
        <v>9099.14</v>
      </c>
    </row>
    <row r="82" spans="1:5" ht="12.75">
      <c r="A82" s="27"/>
      <c r="B82" s="27" t="s">
        <v>51</v>
      </c>
      <c r="C82" s="27"/>
      <c r="D82" s="27"/>
      <c r="E82" s="27">
        <f>E79+E80+E78+E81</f>
        <v>11838.525</v>
      </c>
    </row>
    <row r="83" spans="1:5" ht="12.75">
      <c r="A83" s="15"/>
      <c r="B83" s="15"/>
      <c r="C83" s="15"/>
      <c r="D83" s="15"/>
      <c r="E83" s="15"/>
    </row>
    <row r="84" spans="1:5" ht="12.75">
      <c r="A84" s="22" t="s">
        <v>94</v>
      </c>
      <c r="B84" s="22"/>
      <c r="C84" s="22"/>
      <c r="D84" s="22"/>
      <c r="E84" s="22"/>
    </row>
    <row r="85" spans="1:5" ht="12.75">
      <c r="A85" s="23" t="s">
        <v>1</v>
      </c>
      <c r="B85" s="24" t="s">
        <v>45</v>
      </c>
      <c r="C85" s="24" t="s">
        <v>2</v>
      </c>
      <c r="D85" s="24" t="s">
        <v>46</v>
      </c>
      <c r="E85" s="24" t="s">
        <v>47</v>
      </c>
    </row>
    <row r="86" spans="1:5" ht="12.75">
      <c r="A86" s="25">
        <v>1</v>
      </c>
      <c r="B86" s="25" t="s">
        <v>77</v>
      </c>
      <c r="C86" s="25" t="s">
        <v>49</v>
      </c>
      <c r="D86" s="25"/>
      <c r="E86" s="25">
        <v>1691.32</v>
      </c>
    </row>
    <row r="87" spans="1:5" ht="12.75">
      <c r="A87" s="25">
        <v>2</v>
      </c>
      <c r="B87" s="28" t="s">
        <v>78</v>
      </c>
      <c r="C87" s="26" t="s">
        <v>49</v>
      </c>
      <c r="D87" s="26"/>
      <c r="E87" s="26">
        <v>211.415</v>
      </c>
    </row>
    <row r="88" spans="1:5" ht="12.75">
      <c r="A88" s="25">
        <v>3</v>
      </c>
      <c r="B88" s="25" t="s">
        <v>95</v>
      </c>
      <c r="C88" s="26" t="s">
        <v>49</v>
      </c>
      <c r="D88" s="39" t="s">
        <v>96</v>
      </c>
      <c r="E88" s="26">
        <v>4424.49</v>
      </c>
    </row>
    <row r="89" spans="1:5" ht="12.75">
      <c r="A89" s="27"/>
      <c r="B89" s="27" t="s">
        <v>51</v>
      </c>
      <c r="C89" s="27"/>
      <c r="D89" s="27"/>
      <c r="E89" s="27">
        <f>E86+E87+E88</f>
        <v>6327.224999999999</v>
      </c>
    </row>
    <row r="90" spans="1:5" ht="12.75">
      <c r="A90" s="15"/>
      <c r="B90" s="15"/>
      <c r="C90" s="15"/>
      <c r="D90" s="15"/>
      <c r="E90" s="15"/>
    </row>
    <row r="91" spans="1:5" ht="12.75">
      <c r="A91" s="22" t="s">
        <v>73</v>
      </c>
      <c r="B91" s="22"/>
      <c r="C91" s="22"/>
      <c r="D91" s="22"/>
      <c r="E91" s="22"/>
    </row>
    <row r="92" spans="1:5" ht="12.75">
      <c r="A92" s="23" t="s">
        <v>1</v>
      </c>
      <c r="B92" s="24" t="s">
        <v>45</v>
      </c>
      <c r="C92" s="24" t="s">
        <v>2</v>
      </c>
      <c r="D92" s="24" t="s">
        <v>46</v>
      </c>
      <c r="E92" s="24" t="s">
        <v>47</v>
      </c>
    </row>
    <row r="93" spans="1:5" ht="12.75">
      <c r="A93" s="25">
        <v>1</v>
      </c>
      <c r="B93" s="25" t="s">
        <v>77</v>
      </c>
      <c r="C93" s="25" t="s">
        <v>49</v>
      </c>
      <c r="D93" s="25"/>
      <c r="E93" s="25">
        <v>1691.32</v>
      </c>
    </row>
    <row r="94" spans="1:5" ht="31.5" customHeight="1">
      <c r="A94" s="25">
        <v>2</v>
      </c>
      <c r="B94" s="28" t="s">
        <v>78</v>
      </c>
      <c r="C94" s="26" t="s">
        <v>49</v>
      </c>
      <c r="D94" s="26"/>
      <c r="E94" s="26">
        <v>211.415</v>
      </c>
    </row>
    <row r="95" spans="1:5" ht="12.75">
      <c r="A95" s="25">
        <v>3</v>
      </c>
      <c r="B95" s="26" t="s">
        <v>97</v>
      </c>
      <c r="C95" s="26" t="s">
        <v>49</v>
      </c>
      <c r="D95" s="35"/>
      <c r="E95" s="35">
        <v>743.13</v>
      </c>
    </row>
    <row r="96" spans="1:5" ht="12.75">
      <c r="A96" s="25">
        <v>4</v>
      </c>
      <c r="B96" s="28" t="s">
        <v>98</v>
      </c>
      <c r="C96" s="26" t="s">
        <v>49</v>
      </c>
      <c r="D96" s="25" t="s">
        <v>99</v>
      </c>
      <c r="E96" s="25">
        <v>8113.69</v>
      </c>
    </row>
    <row r="97" spans="1:5" ht="12.75">
      <c r="A97" s="27"/>
      <c r="B97" s="27" t="s">
        <v>51</v>
      </c>
      <c r="C97" s="27"/>
      <c r="D97" s="27"/>
      <c r="E97" s="27">
        <f>E93+E94+E95+E96</f>
        <v>10759.555</v>
      </c>
    </row>
    <row r="98" spans="1:5" ht="12.75">
      <c r="A98" s="15"/>
      <c r="B98" s="15"/>
      <c r="C98" s="15"/>
      <c r="D98" s="15"/>
      <c r="E98" s="15"/>
    </row>
    <row r="99" spans="1:5" ht="12.75">
      <c r="A99" s="32"/>
      <c r="B99" s="32" t="s">
        <v>76</v>
      </c>
      <c r="C99" s="32"/>
      <c r="D99" s="32"/>
      <c r="E99" s="32">
        <f>E8+E17+E24+E33+E41+E50+E58+E65+E74+E82+E89+E97</f>
        <v>107327.52000000002</v>
      </c>
    </row>
    <row r="100" spans="1:5" ht="12.75">
      <c r="A100" s="40"/>
      <c r="B100" s="40"/>
      <c r="C100" s="40"/>
      <c r="D100" s="40"/>
      <c r="E100" s="40"/>
    </row>
    <row r="101" spans="1:5" ht="12.75">
      <c r="A101" s="40"/>
      <c r="B101" s="40"/>
      <c r="C101" s="40"/>
      <c r="D101" s="40"/>
      <c r="E101" s="40"/>
    </row>
    <row r="102" spans="1:5" ht="12.75">
      <c r="A102" s="40"/>
      <c r="B102" s="40"/>
      <c r="C102" s="40"/>
      <c r="D102" s="40"/>
      <c r="E102" s="40"/>
    </row>
  </sheetData>
  <sheetProtection selectLockedCells="1" selectUnlockedCells="1"/>
  <mergeCells count="12">
    <mergeCell ref="A1:E1"/>
    <mergeCell ref="A10:E10"/>
    <mergeCell ref="A19:E19"/>
    <mergeCell ref="A26:E26"/>
    <mergeCell ref="A35:E35"/>
    <mergeCell ref="A43:E43"/>
    <mergeCell ref="A52:E52"/>
    <mergeCell ref="A60:E60"/>
    <mergeCell ref="A67:E67"/>
    <mergeCell ref="A76:E76"/>
    <mergeCell ref="A84:E84"/>
    <mergeCell ref="A91:E91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2015-12-10T07:10:50Z</cp:lastPrinted>
  <dcterms:modified xsi:type="dcterms:W3CDTF">2016-03-09T12:45:08Z</dcterms:modified>
  <cp:category/>
  <cp:version/>
  <cp:contentType/>
  <cp:contentStatus/>
  <cp:revision>165</cp:revision>
</cp:coreProperties>
</file>