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9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<sst xmlns="http://schemas.openxmlformats.org/spreadsheetml/2006/main" count="246" uniqueCount="92">
  <si>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</si>
  <si>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</si>
  <si>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</si>
  <si>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</si>
  <si>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</si>
  <si>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</si>
  <si>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</si>
  <si>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</si>
  <si>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</si>
  <si>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</si>
  <si>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</si>
  <si>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</si>
  <si>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</si>
  <si>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</si>
  <si>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Транспортная</t>
  </si>
  <si>
    <t>01.07.2012 г.</t>
  </si>
  <si>
    <t xml:space="preserve">Ремонт жилья </t>
  </si>
  <si>
    <t>Узлы учета</t>
  </si>
  <si>
    <t>Капитальный ремонт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</si>
  <si>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</si>
  <si>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</si>
  <si>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</si>
  <si>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</si>
  <si>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</si>
  <si>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</si>
  <si>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</si>
  <si>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</si>
  <si>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</si>
  <si>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</si>
  <si>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</si>
  <si>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</si>
  <si>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</si>
  <si>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</si>
  <si>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</si>
  <si>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</si>
  <si>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Домофон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</si>
  <si>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</si>
  <si>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</si>
  <si>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</si>
  <si>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</si>
  <si>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</si>
  <si>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</si>
  <si>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ИТОГО ПО ДОМУ</t>
  </si>
  <si>
    <t>Апрель 2015 г.</t>
  </si>
  <si>
    <t>Вид работ</t>
  </si>
  <si>
    <t>Место проведения работ</t>
  </si>
  <si>
    <t>Сумма</t>
  </si>
  <si>
    <t>Установка детского игрового комплекса</t>
  </si>
  <si>
    <t>Транспортная, 1</t>
  </si>
  <si>
    <t>ИТОГО</t>
  </si>
  <si>
    <t>Сентябрь 2015 г.</t>
  </si>
  <si>
    <t>Ремонт штукатурки ступеней</t>
  </si>
  <si>
    <t>вход в подъезды № 1-8</t>
  </si>
  <si>
    <t>Декабрь 2015 г.</t>
  </si>
  <si>
    <t>Ремонт мягкой кровли</t>
  </si>
  <si>
    <t>кв. 18</t>
  </si>
  <si>
    <t>ВСЕГО</t>
  </si>
  <si>
    <t>Январь 2015 г.</t>
  </si>
  <si>
    <t xml:space="preserve">Т/о УУТЭ ЦО </t>
  </si>
  <si>
    <t>Транспортная 1</t>
  </si>
  <si>
    <t>Т/о общедомовых приборов учета электроэнергии</t>
  </si>
  <si>
    <t>Февраль 2015 г.</t>
  </si>
  <si>
    <t>Март 2015 г.</t>
  </si>
  <si>
    <t>Закрытие отопительного периода: слив воды из системы</t>
  </si>
  <si>
    <t>Формовочная обрезка ветвей  деревьев с вывозом</t>
  </si>
  <si>
    <t>Опрессовка внутренней системы ЦО</t>
  </si>
  <si>
    <t>Смена трубопровода ЦО ф 25,20 мм</t>
  </si>
  <si>
    <t>Май 2015 г.</t>
  </si>
  <si>
    <t>Июнь 2015 г.</t>
  </si>
  <si>
    <t>Акарицидная обработка</t>
  </si>
  <si>
    <t>Периодический осмотр вентканалов и дымоходов</t>
  </si>
  <si>
    <t>кв. 68,93,131,119,126</t>
  </si>
  <si>
    <t>Июль 2015 г.</t>
  </si>
  <si>
    <t>Известковая окраска деревьев, бордюров и малых архитектурных форм (частично силами жителей)</t>
  </si>
  <si>
    <t>Установка информационных табличек</t>
  </si>
  <si>
    <t>Август 2015 г.</t>
  </si>
  <si>
    <t>Дезинсекция подвального помещения</t>
  </si>
  <si>
    <t>Удаление аварийного дерева</t>
  </si>
  <si>
    <t>Слив воды из системы ЦО</t>
  </si>
  <si>
    <t>Октябрь 2015 г.</t>
  </si>
  <si>
    <t>Подготовка к запуску системы ЦО: промывка системы</t>
  </si>
  <si>
    <t>Ноябрь 2015 г.</t>
  </si>
  <si>
    <t>Установка радиатора б/у</t>
  </si>
  <si>
    <t>Подъезд № 2</t>
  </si>
  <si>
    <t>Ликвидация воздушных пробок в стояках</t>
  </si>
  <si>
    <t>кв. 2,6,10,14,18,101,104,107,110,113,36,39,42,45,48,102,105,108,111,114,119,123,127,131</t>
  </si>
  <si>
    <t>№</t>
  </si>
  <si>
    <t>Наименование работ</t>
  </si>
  <si>
    <t xml:space="preserve">Стоимость, руб. </t>
  </si>
  <si>
    <t>перечисление денежных средств ООО «ПромГраждан Строй» и ООО «Энергосеть» за выполненные работы</t>
  </si>
  <si>
    <t>подготовка сметной документации</t>
  </si>
  <si>
    <t>экспертиза сметной документации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</si>
</sst>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4" fontId="11" fillId="6" borderId="0" xfId="0" applyFont="1" applyFill="1" applyAlignment="1">
      <alignment horizontal="center"/>
    </xf>
    <xf numFmtId="164" fontId="4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justify"/>
    </xf>
    <xf numFmtId="164" fontId="11" fillId="0" borderId="0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523">
          <cell r="E523">
            <v>22582.23</v>
          </cell>
          <cell r="F523">
            <v>441155.81</v>
          </cell>
          <cell r="G523">
            <v>287234.6699999999</v>
          </cell>
          <cell r="H523">
            <v>281567.97</v>
          </cell>
          <cell r="I523">
            <v>152760.48</v>
          </cell>
          <cell r="J523">
            <v>569963.3</v>
          </cell>
          <cell r="K523">
            <v>28248.929999999935</v>
          </cell>
        </row>
        <row r="524"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E525">
            <v>8998.78</v>
          </cell>
          <cell r="F525">
            <v>-380264.11</v>
          </cell>
          <cell r="G525">
            <v>0</v>
          </cell>
          <cell r="H525">
            <v>1806.6299999999999</v>
          </cell>
          <cell r="I525">
            <v>0</v>
          </cell>
          <cell r="J525">
            <v>-378457.48</v>
          </cell>
          <cell r="K525">
            <v>7192.150000000001</v>
          </cell>
        </row>
        <row r="526">
          <cell r="E526">
            <v>0</v>
          </cell>
          <cell r="F526">
            <v>7320</v>
          </cell>
          <cell r="G526">
            <v>3360</v>
          </cell>
          <cell r="H526">
            <v>3360</v>
          </cell>
          <cell r="I526">
            <v>0</v>
          </cell>
          <cell r="J526">
            <v>10680</v>
          </cell>
          <cell r="K526">
            <v>0</v>
          </cell>
        </row>
        <row r="527">
          <cell r="E527">
            <v>3114.44</v>
          </cell>
          <cell r="F527">
            <v>79689.33</v>
          </cell>
          <cell r="G527">
            <v>35409.71999999999</v>
          </cell>
          <cell r="H527">
            <v>33072.87999999999</v>
          </cell>
          <cell r="I527">
            <v>0</v>
          </cell>
          <cell r="J527">
            <v>112762.20999999999</v>
          </cell>
          <cell r="K527">
            <v>5451.279999999999</v>
          </cell>
        </row>
        <row r="528"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1">
          <cell r="E531">
            <v>7281.37</v>
          </cell>
          <cell r="F531">
            <v>-27101.660000000003</v>
          </cell>
          <cell r="G531">
            <v>100933.69999999998</v>
          </cell>
          <cell r="H531">
            <v>97420.51000000001</v>
          </cell>
          <cell r="I531">
            <v>85406.88</v>
          </cell>
          <cell r="J531">
            <v>-15088.030000000002</v>
          </cell>
          <cell r="K531">
            <v>10794.55999999998</v>
          </cell>
        </row>
        <row r="532">
          <cell r="E532">
            <v>10448.5</v>
          </cell>
          <cell r="F532">
            <v>-10448.5</v>
          </cell>
          <cell r="G532">
            <v>126593.97</v>
          </cell>
          <cell r="H532">
            <v>122142.78</v>
          </cell>
          <cell r="I532">
            <v>126593.97</v>
          </cell>
          <cell r="J532">
            <v>-14899.689999999997</v>
          </cell>
          <cell r="K532">
            <v>14899.689999999997</v>
          </cell>
        </row>
        <row r="533">
          <cell r="E533">
            <v>-83.64</v>
          </cell>
          <cell r="F533">
            <v>-60497.509999999995</v>
          </cell>
          <cell r="G533">
            <v>44286.860000000015</v>
          </cell>
          <cell r="H533">
            <v>42873.229999999996</v>
          </cell>
          <cell r="I533">
            <v>1346</v>
          </cell>
          <cell r="J533">
            <v>-18970.28</v>
          </cell>
          <cell r="K533">
            <v>1329.9900000000164</v>
          </cell>
        </row>
        <row r="534">
          <cell r="E534">
            <v>0</v>
          </cell>
          <cell r="F534">
            <v>0</v>
          </cell>
          <cell r="G534">
            <v>41358.95</v>
          </cell>
          <cell r="H534">
            <v>40025.509999999995</v>
          </cell>
          <cell r="I534">
            <v>34844.04</v>
          </cell>
          <cell r="J534">
            <v>5181.469999999993</v>
          </cell>
          <cell r="K534">
            <v>1333.440000000005</v>
          </cell>
        </row>
        <row r="535">
          <cell r="E535">
            <v>632.9699999999999</v>
          </cell>
          <cell r="F535">
            <v>-52895.869999999995</v>
          </cell>
          <cell r="G535">
            <v>7957.449999999999</v>
          </cell>
          <cell r="H535">
            <v>7679.14</v>
          </cell>
          <cell r="I535">
            <v>23346.559999999998</v>
          </cell>
          <cell r="J535">
            <v>-68563.29</v>
          </cell>
          <cell r="K535">
            <v>911.2799999999983</v>
          </cell>
        </row>
        <row r="536">
          <cell r="E536">
            <v>20.700000000000003</v>
          </cell>
          <cell r="F536">
            <v>623.12</v>
          </cell>
          <cell r="G536">
            <v>259.44</v>
          </cell>
          <cell r="H536">
            <v>250.38</v>
          </cell>
          <cell r="I536">
            <v>0</v>
          </cell>
          <cell r="J536">
            <v>873.5000000000001</v>
          </cell>
          <cell r="K536">
            <v>29.76000000000001</v>
          </cell>
        </row>
        <row r="537">
          <cell r="E537">
            <v>4526.5</v>
          </cell>
          <cell r="F537">
            <v>-4526.5</v>
          </cell>
          <cell r="G537">
            <v>56916.79999999999</v>
          </cell>
          <cell r="H537">
            <v>54924.29</v>
          </cell>
          <cell r="I537">
            <v>56916.79999999999</v>
          </cell>
          <cell r="J537">
            <v>-6519.00999999999</v>
          </cell>
          <cell r="K537">
            <v>6519.00999999999</v>
          </cell>
        </row>
        <row r="538">
          <cell r="E538">
            <v>4265.15</v>
          </cell>
          <cell r="F538">
            <v>-10251.920000000002</v>
          </cell>
          <cell r="G538">
            <v>53629.56999999999</v>
          </cell>
          <cell r="H538">
            <v>51752.219999999994</v>
          </cell>
          <cell r="I538">
            <v>45148.590820000005</v>
          </cell>
          <cell r="J538">
            <v>-3648.290820000013</v>
          </cell>
          <cell r="K538">
            <v>6142.499999999997</v>
          </cell>
        </row>
        <row r="539">
          <cell r="E539">
            <v>564.23</v>
          </cell>
          <cell r="F539">
            <v>-40614.170000000006</v>
          </cell>
          <cell r="G539">
            <v>7092.799999999998</v>
          </cell>
          <cell r="H539">
            <v>6844.510000000001</v>
          </cell>
          <cell r="I539">
            <v>22772.97</v>
          </cell>
          <cell r="J539">
            <v>-56542.630000000005</v>
          </cell>
          <cell r="K539">
            <v>812.5199999999976</v>
          </cell>
        </row>
        <row r="541">
          <cell r="E541">
            <v>5975.73</v>
          </cell>
          <cell r="F541">
            <v>-6081.18</v>
          </cell>
          <cell r="G541">
            <v>77006.36</v>
          </cell>
          <cell r="H541">
            <v>75474.37999999999</v>
          </cell>
          <cell r="I541">
            <v>77006.36</v>
          </cell>
          <cell r="J541">
            <v>-7613.160000000018</v>
          </cell>
          <cell r="K541">
            <v>7507.710000000006</v>
          </cell>
        </row>
        <row r="542">
          <cell r="E542">
            <v>3026.71</v>
          </cell>
          <cell r="F542">
            <v>-3026.71</v>
          </cell>
          <cell r="G542">
            <v>50688</v>
          </cell>
          <cell r="H542">
            <v>49613.69</v>
          </cell>
          <cell r="I542">
            <v>50688</v>
          </cell>
          <cell r="J542">
            <v>-4101.019999999997</v>
          </cell>
          <cell r="K542">
            <v>4101.019999999997</v>
          </cell>
        </row>
        <row r="543"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E544">
            <v>5105.3</v>
          </cell>
          <cell r="F544">
            <v>7564.25</v>
          </cell>
          <cell r="G544">
            <v>64830.51</v>
          </cell>
          <cell r="H544">
            <v>63783.18999999999</v>
          </cell>
          <cell r="I544">
            <v>61144.54999999999</v>
          </cell>
          <cell r="J544">
            <v>10202.89</v>
          </cell>
          <cell r="K544">
            <v>6152.62000000001</v>
          </cell>
        </row>
        <row r="545">
          <cell r="E545">
            <v>11038.95</v>
          </cell>
          <cell r="F545">
            <v>-11038.95</v>
          </cell>
          <cell r="G545">
            <v>146312.09</v>
          </cell>
          <cell r="H545">
            <v>143074.96</v>
          </cell>
          <cell r="I545">
            <v>146312.09</v>
          </cell>
          <cell r="J545">
            <v>-14276.080000000016</v>
          </cell>
          <cell r="K545">
            <v>14276.080000000016</v>
          </cell>
        </row>
        <row r="546">
          <cell r="E546">
            <v>15135.55</v>
          </cell>
          <cell r="F546">
            <v>-15135.55</v>
          </cell>
          <cell r="G546">
            <v>195090.02000000002</v>
          </cell>
          <cell r="H546">
            <v>191005.87</v>
          </cell>
          <cell r="I546">
            <v>195090.02000000002</v>
          </cell>
          <cell r="J546">
            <v>-19219.70000000001</v>
          </cell>
          <cell r="K546">
            <v>19219.70000000001</v>
          </cell>
        </row>
        <row r="547">
          <cell r="E547">
            <v>12664.02</v>
          </cell>
          <cell r="F547">
            <v>-12664.02</v>
          </cell>
          <cell r="G547">
            <v>159265.84999999998</v>
          </cell>
          <cell r="H547">
            <v>154989.76</v>
          </cell>
          <cell r="I547">
            <v>159265.84999999998</v>
          </cell>
          <cell r="J547">
            <v>-16940.10999999998</v>
          </cell>
          <cell r="K547">
            <v>16940.109999999964</v>
          </cell>
        </row>
        <row r="548"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1">
      <selection activeCell="I8" sqref="I8"/>
    </sheetView>
  </sheetViews>
  <sheetFormatPr defaultColWidth="12.57421875" defaultRowHeight="12.75"/>
  <cols>
    <col min="1" max="1" width="8.140625" style="0" customWidth="1"/>
    <col min="2" max="2" width="23.7109375" style="0" customWidth="1"/>
    <col min="3" max="3" width="6.421875" style="0" customWidth="1"/>
    <col min="4" max="4" width="35.57421875" style="0" customWidth="1"/>
    <col min="5" max="5" width="19.00390625" style="0" customWidth="1"/>
    <col min="6" max="6" width="16.140625" style="0" customWidth="1"/>
    <col min="7" max="7" width="19.00390625" style="0" customWidth="1"/>
    <col min="8" max="8" width="15.421875" style="0" customWidth="1"/>
    <col min="9" max="9" width="25.140625" style="0" customWidth="1"/>
    <col min="10" max="10" width="16.7109375" style="0" customWidth="1"/>
    <col min="11" max="11" width="19.8515625" style="0" customWidth="1"/>
    <col min="12" max="12" width="20.71093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17</v>
      </c>
      <c r="B5" s="10" t="s">
        <v>14</v>
      </c>
      <c r="C5" s="10">
        <v>1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3</v>
      </c>
      <c r="B6" s="13"/>
      <c r="C6" s="13"/>
      <c r="D6" s="13" t="s">
        <v>16</v>
      </c>
      <c r="E6" s="14">
        <f>'[1]Лицевые счета домов свод'!E523</f>
        <v>22582.23</v>
      </c>
      <c r="F6" s="14">
        <f>'[1]Лицевые счета домов свод'!F523</f>
        <v>441155.81</v>
      </c>
      <c r="G6" s="14">
        <f>'[1]Лицевые счета домов свод'!G523</f>
        <v>287234.6699999999</v>
      </c>
      <c r="H6" s="14">
        <f>'[1]Лицевые счета домов свод'!H523</f>
        <v>281567.97</v>
      </c>
      <c r="I6" s="14">
        <f>'[1]Лицевые счета домов свод'!I523</f>
        <v>152760.48</v>
      </c>
      <c r="J6" s="14">
        <f>'[1]Лицевые счета домов свод'!J523</f>
        <v>569963.3</v>
      </c>
      <c r="K6" s="14">
        <f>'[1]Лицевые счета домов свод'!K523</f>
        <v>28248.929999999935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свод'!E524</f>
        <v>0</v>
      </c>
      <c r="F7" s="14">
        <f>'[1]Лицевые счета домов свод'!F524</f>
        <v>0</v>
      </c>
      <c r="G7" s="14">
        <f>'[1]Лицевые счета домов свод'!G524</f>
        <v>0</v>
      </c>
      <c r="H7" s="14">
        <f>'[1]Лицевые счета домов свод'!H524</f>
        <v>0</v>
      </c>
      <c r="I7" s="14">
        <f>'[1]Лицевые счета домов свод'!I524</f>
        <v>0</v>
      </c>
      <c r="J7" s="14">
        <f>'[1]Лицевые счета домов свод'!J524</f>
        <v>0</v>
      </c>
      <c r="K7" s="14">
        <f>'[1]Лицевые счета домов свод'!K524</f>
        <v>0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свод'!E525</f>
        <v>8998.78</v>
      </c>
      <c r="F8" s="14">
        <f>'[1]Лицевые счета домов свод'!F525</f>
        <v>-380264.11</v>
      </c>
      <c r="G8" s="14">
        <f>'[1]Лицевые счета домов свод'!G525</f>
        <v>0</v>
      </c>
      <c r="H8" s="14">
        <f>'[1]Лицевые счета домов свод'!H525</f>
        <v>1806.6299999999999</v>
      </c>
      <c r="I8" s="14">
        <f>'[1]Лицевые счета домов свод'!I525</f>
        <v>0</v>
      </c>
      <c r="J8" s="14">
        <f>'[1]Лицевые счета домов свод'!J525</f>
        <v>-378457.48</v>
      </c>
      <c r="K8" s="14">
        <f>'[1]Лицевые счета домов свод'!K525</f>
        <v>7192.150000000001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свод'!E526</f>
        <v>0</v>
      </c>
      <c r="F9" s="14">
        <f>'[1]Лицевые счета домов свод'!F526</f>
        <v>7320</v>
      </c>
      <c r="G9" s="14">
        <f>'[1]Лицевые счета домов свод'!G526</f>
        <v>3360</v>
      </c>
      <c r="H9" s="14">
        <f>'[1]Лицевые счета домов свод'!H526</f>
        <v>3360</v>
      </c>
      <c r="I9" s="14">
        <f>'[1]Лицевые счета домов свод'!I526</f>
        <v>0</v>
      </c>
      <c r="J9" s="14">
        <f>'[1]Лицевые счета домов свод'!J526</f>
        <v>10680</v>
      </c>
      <c r="K9" s="14">
        <f>'[1]Лицевые счета домов свод'!K526</f>
        <v>0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свод'!E527</f>
        <v>3114.44</v>
      </c>
      <c r="F10" s="14">
        <f>'[1]Лицевые счета домов свод'!F527</f>
        <v>79689.33</v>
      </c>
      <c r="G10" s="14">
        <f>'[1]Лицевые счета домов свод'!G527</f>
        <v>35409.71999999999</v>
      </c>
      <c r="H10" s="14">
        <f>'[1]Лицевые счета домов свод'!H527</f>
        <v>33072.87999999999</v>
      </c>
      <c r="I10" s="14">
        <f>'[1]Лицевые счета домов свод'!I527</f>
        <v>0</v>
      </c>
      <c r="J10" s="14">
        <f>'[1]Лицевые счета домов свод'!J527</f>
        <v>112762.20999999999</v>
      </c>
      <c r="K10" s="14">
        <f>'[1]Лицевые счета домов свод'!K527</f>
        <v>5451.279999999999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свод'!E528</f>
        <v>0</v>
      </c>
      <c r="F11" s="14">
        <f>'[1]Лицевые счета домов свод'!F528</f>
        <v>0</v>
      </c>
      <c r="G11" s="14">
        <f>'[1]Лицевые счета домов свод'!G528</f>
        <v>0</v>
      </c>
      <c r="H11" s="14">
        <f>'[1]Лицевые счета домов свод'!H528</f>
        <v>0</v>
      </c>
      <c r="I11" s="14">
        <f>'[1]Лицевые счета домов свод'!I528</f>
        <v>0</v>
      </c>
      <c r="J11" s="14">
        <f>'[1]Лицевые счета домов свод'!J528</f>
        <v>0</v>
      </c>
      <c r="K11" s="14">
        <f>'[1]Лицевые счета домов свод'!K528</f>
        <v>0</v>
      </c>
      <c r="L11" s="15"/>
    </row>
    <row r="12" spans="1:12" ht="12.75">
      <c r="A12" s="13"/>
      <c r="B12" s="13"/>
      <c r="C12" s="13"/>
      <c r="D12" s="13" t="s">
        <v>22</v>
      </c>
      <c r="E12" s="14">
        <f>'[1]Лицевые счета домов свод'!E529</f>
        <v>0</v>
      </c>
      <c r="F12" s="14">
        <f>'[1]Лицевые счета домов свод'!F529</f>
        <v>0</v>
      </c>
      <c r="G12" s="14">
        <f>'[1]Лицевые счета домов свод'!G529</f>
        <v>0</v>
      </c>
      <c r="H12" s="14">
        <f>'[1]Лицевые счета домов свод'!H529</f>
        <v>0</v>
      </c>
      <c r="I12" s="14">
        <f>'[1]Лицевые счета домов свод'!I529</f>
        <v>0</v>
      </c>
      <c r="J12" s="14">
        <f>'[1]Лицевые счета домов свод'!J529</f>
        <v>0</v>
      </c>
      <c r="K12" s="14">
        <f>'[1]Лицевые счета домов свод'!K529</f>
        <v>0</v>
      </c>
      <c r="L12" s="15"/>
    </row>
    <row r="13" spans="1:12" ht="12.75">
      <c r="A13" s="13"/>
      <c r="B13" s="13"/>
      <c r="C13" s="13"/>
      <c r="D13" s="5" t="s">
        <v>23</v>
      </c>
      <c r="E13" s="5">
        <f>SUM(E6:E12)</f>
        <v>34695.45</v>
      </c>
      <c r="F13" s="5">
        <f>SUM(F6:F12)</f>
        <v>147901.03000000003</v>
      </c>
      <c r="G13" s="5">
        <f>SUM(G6:G12)</f>
        <v>326004.3899999999</v>
      </c>
      <c r="H13" s="5">
        <f>SUM(H6:H12)</f>
        <v>319807.48</v>
      </c>
      <c r="I13" s="5">
        <f>SUM(I6:I12)</f>
        <v>152760.48</v>
      </c>
      <c r="J13" s="5">
        <f>SUM(J6:J12)</f>
        <v>314948.03</v>
      </c>
      <c r="K13" s="5">
        <f>SUM(K6:K12)</f>
        <v>40892.359999999935</v>
      </c>
      <c r="L13" s="16"/>
    </row>
    <row r="14" spans="1:12" ht="12.75">
      <c r="A14" s="13"/>
      <c r="B14" s="13"/>
      <c r="C14" s="13"/>
      <c r="D14" s="17" t="s">
        <v>24</v>
      </c>
      <c r="E14" s="14">
        <f>'[1]Лицевые счета домов свод'!E531</f>
        <v>7281.37</v>
      </c>
      <c r="F14" s="14">
        <f>'[1]Лицевые счета домов свод'!F531</f>
        <v>-27101.660000000003</v>
      </c>
      <c r="G14" s="14">
        <f>'[1]Лицевые счета домов свод'!G531</f>
        <v>100933.69999999998</v>
      </c>
      <c r="H14" s="14">
        <f>'[1]Лицевые счета домов свод'!H531</f>
        <v>97420.51000000001</v>
      </c>
      <c r="I14" s="14">
        <f>'[1]Лицевые счета домов свод'!I531</f>
        <v>85406.88</v>
      </c>
      <c r="J14" s="14">
        <f>'[1]Лицевые счета домов свод'!J531</f>
        <v>-15088.030000000002</v>
      </c>
      <c r="K14" s="14">
        <f>'[1]Лицевые счета домов свод'!K531</f>
        <v>10794.55999999998</v>
      </c>
      <c r="L14" s="15"/>
    </row>
    <row r="15" spans="1:12" ht="12.75">
      <c r="A15" s="13"/>
      <c r="B15" s="13"/>
      <c r="C15" s="13"/>
      <c r="D15" s="17" t="s">
        <v>25</v>
      </c>
      <c r="E15" s="14">
        <f>'[1]Лицевые счета домов свод'!E532</f>
        <v>10448.5</v>
      </c>
      <c r="F15" s="14">
        <f>'[1]Лицевые счета домов свод'!F532</f>
        <v>-10448.5</v>
      </c>
      <c r="G15" s="14">
        <f>'[1]Лицевые счета домов свод'!G532</f>
        <v>126593.97</v>
      </c>
      <c r="H15" s="14">
        <f>'[1]Лицевые счета домов свод'!H532</f>
        <v>122142.78</v>
      </c>
      <c r="I15" s="14">
        <f>'[1]Лицевые счета домов свод'!I532</f>
        <v>126593.97</v>
      </c>
      <c r="J15" s="14">
        <f>'[1]Лицевые счета домов свод'!J532</f>
        <v>-14899.689999999997</v>
      </c>
      <c r="K15" s="14">
        <f>'[1]Лицевые счета домов свод'!K532</f>
        <v>14899.689999999997</v>
      </c>
      <c r="L15" s="15"/>
    </row>
    <row r="16" spans="1:12" ht="12.75">
      <c r="A16" s="13"/>
      <c r="B16" s="13"/>
      <c r="C16" s="13"/>
      <c r="D16" s="17" t="s">
        <v>26</v>
      </c>
      <c r="E16" s="14">
        <f>'[1]Лицевые счета домов свод'!E533</f>
        <v>-83.64</v>
      </c>
      <c r="F16" s="14">
        <f>'[1]Лицевые счета домов свод'!F533</f>
        <v>-60497.509999999995</v>
      </c>
      <c r="G16" s="14">
        <f>'[1]Лицевые счета домов свод'!G533</f>
        <v>44286.860000000015</v>
      </c>
      <c r="H16" s="14">
        <f>'[1]Лицевые счета домов свод'!H533</f>
        <v>42873.229999999996</v>
      </c>
      <c r="I16" s="14">
        <f>'[1]Лицевые счета домов свод'!I533</f>
        <v>1346</v>
      </c>
      <c r="J16" s="14">
        <f>'[1]Лицевые счета домов свод'!J533</f>
        <v>-18970.28</v>
      </c>
      <c r="K16" s="14">
        <f>'[1]Лицевые счета домов свод'!K533</f>
        <v>1329.9900000000164</v>
      </c>
      <c r="L16" s="15"/>
    </row>
    <row r="17" spans="1:12" ht="12.75">
      <c r="A17" s="13"/>
      <c r="B17" s="13"/>
      <c r="C17" s="13"/>
      <c r="D17" s="17" t="s">
        <v>27</v>
      </c>
      <c r="E17" s="14">
        <f>'[1]Лицевые счета домов свод'!E534</f>
        <v>0</v>
      </c>
      <c r="F17" s="14">
        <f>'[1]Лицевые счета домов свод'!F534</f>
        <v>0</v>
      </c>
      <c r="G17" s="14">
        <f>'[1]Лицевые счета домов свод'!G534</f>
        <v>41358.95</v>
      </c>
      <c r="H17" s="14">
        <f>'[1]Лицевые счета домов свод'!H534</f>
        <v>40025.509999999995</v>
      </c>
      <c r="I17" s="14">
        <f>'[1]Лицевые счета домов свод'!I534</f>
        <v>34844.04</v>
      </c>
      <c r="J17" s="14">
        <f>'[1]Лицевые счета домов свод'!J534</f>
        <v>5181.469999999993</v>
      </c>
      <c r="K17" s="14">
        <f>'[1]Лицевые счета домов свод'!K534</f>
        <v>1333.440000000005</v>
      </c>
      <c r="L17" s="15"/>
    </row>
    <row r="18" spans="1:12" ht="12.75">
      <c r="A18" s="13"/>
      <c r="B18" s="13"/>
      <c r="C18" s="13"/>
      <c r="D18" s="13" t="s">
        <v>28</v>
      </c>
      <c r="E18" s="14">
        <f>'[1]Лицевые счета домов свод'!E535</f>
        <v>632.9699999999999</v>
      </c>
      <c r="F18" s="14">
        <f>'[1]Лицевые счета домов свод'!F535</f>
        <v>-52895.869999999995</v>
      </c>
      <c r="G18" s="14">
        <f>'[1]Лицевые счета домов свод'!G535</f>
        <v>7957.449999999999</v>
      </c>
      <c r="H18" s="14">
        <f>'[1]Лицевые счета домов свод'!H535</f>
        <v>7679.14</v>
      </c>
      <c r="I18" s="14">
        <f>'[1]Лицевые счета домов свод'!I535</f>
        <v>23346.559999999998</v>
      </c>
      <c r="J18" s="14">
        <f>'[1]Лицевые счета домов свод'!J535</f>
        <v>-68563.29</v>
      </c>
      <c r="K18" s="14">
        <f>'[1]Лицевые счета домов свод'!K535</f>
        <v>911.2799999999983</v>
      </c>
      <c r="L18" s="15"/>
    </row>
    <row r="19" spans="1:12" ht="12.75">
      <c r="A19" s="13"/>
      <c r="B19" s="13"/>
      <c r="C19" s="13"/>
      <c r="D19" s="17" t="s">
        <v>29</v>
      </c>
      <c r="E19" s="14">
        <f>'[1]Лицевые счета домов свод'!E536</f>
        <v>20.700000000000003</v>
      </c>
      <c r="F19" s="14">
        <f>'[1]Лицевые счета домов свод'!F536</f>
        <v>623.12</v>
      </c>
      <c r="G19" s="14">
        <f>'[1]Лицевые счета домов свод'!G536</f>
        <v>259.44</v>
      </c>
      <c r="H19" s="14">
        <f>'[1]Лицевые счета домов свод'!H536</f>
        <v>250.38</v>
      </c>
      <c r="I19" s="14">
        <f>'[1]Лицевые счета домов свод'!I536</f>
        <v>0</v>
      </c>
      <c r="J19" s="14">
        <f>'[1]Лицевые счета домов свод'!J536</f>
        <v>873.5000000000001</v>
      </c>
      <c r="K19" s="14">
        <f>'[1]Лицевые счета домов свод'!K536</f>
        <v>29.76000000000001</v>
      </c>
      <c r="L19" s="15"/>
    </row>
    <row r="20" spans="1:12" ht="12.75">
      <c r="A20" s="13"/>
      <c r="B20" s="13"/>
      <c r="C20" s="13"/>
      <c r="D20" s="17" t="s">
        <v>30</v>
      </c>
      <c r="E20" s="14">
        <f>'[1]Лицевые счета домов свод'!E537</f>
        <v>4526.5</v>
      </c>
      <c r="F20" s="14">
        <f>'[1]Лицевые счета домов свод'!F537</f>
        <v>-4526.5</v>
      </c>
      <c r="G20" s="14">
        <f>'[1]Лицевые счета домов свод'!G537</f>
        <v>56916.79999999999</v>
      </c>
      <c r="H20" s="14">
        <f>'[1]Лицевые счета домов свод'!H537</f>
        <v>54924.29</v>
      </c>
      <c r="I20" s="14">
        <f>'[1]Лицевые счета домов свод'!I537</f>
        <v>56916.79999999999</v>
      </c>
      <c r="J20" s="14">
        <f>'[1]Лицевые счета домов свод'!J537</f>
        <v>-6519.00999999999</v>
      </c>
      <c r="K20" s="14">
        <f>'[1]Лицевые счета домов свод'!K537</f>
        <v>6519.00999999999</v>
      </c>
      <c r="L20" s="15"/>
    </row>
    <row r="21" spans="1:12" ht="12.75">
      <c r="A21" s="13"/>
      <c r="B21" s="13"/>
      <c r="C21" s="13"/>
      <c r="D21" s="17" t="s">
        <v>31</v>
      </c>
      <c r="E21" s="14">
        <f>'[1]Лицевые счета домов свод'!E538</f>
        <v>4265.15</v>
      </c>
      <c r="F21" s="14">
        <f>'[1]Лицевые счета домов свод'!F538</f>
        <v>-10251.920000000002</v>
      </c>
      <c r="G21" s="14">
        <f>'[1]Лицевые счета домов свод'!G538</f>
        <v>53629.56999999999</v>
      </c>
      <c r="H21" s="14">
        <f>'[1]Лицевые счета домов свод'!H538</f>
        <v>51752.219999999994</v>
      </c>
      <c r="I21" s="14">
        <f>'[1]Лицевые счета домов свод'!I538</f>
        <v>45148.590820000005</v>
      </c>
      <c r="J21" s="14">
        <f>'[1]Лицевые счета домов свод'!J538</f>
        <v>-3648.290820000013</v>
      </c>
      <c r="K21" s="14">
        <f>'[1]Лицевые счета домов свод'!K538</f>
        <v>6142.499999999997</v>
      </c>
      <c r="L21" s="15"/>
    </row>
    <row r="22" spans="1:12" ht="12.75">
      <c r="A22" s="13"/>
      <c r="B22" s="13"/>
      <c r="C22" s="13"/>
      <c r="D22" s="17" t="s">
        <v>32</v>
      </c>
      <c r="E22" s="14">
        <f>'[1]Лицевые счета домов свод'!E539</f>
        <v>564.23</v>
      </c>
      <c r="F22" s="14">
        <f>'[1]Лицевые счета домов свод'!F539</f>
        <v>-40614.170000000006</v>
      </c>
      <c r="G22" s="14">
        <f>'[1]Лицевые счета домов свод'!G539</f>
        <v>7092.799999999998</v>
      </c>
      <c r="H22" s="14">
        <f>'[1]Лицевые счета домов свод'!H539</f>
        <v>6844.510000000001</v>
      </c>
      <c r="I22" s="14">
        <f>'[1]Лицевые счета домов свод'!I539</f>
        <v>22772.97</v>
      </c>
      <c r="J22" s="14">
        <f>'[1]Лицевые счета домов свод'!J539</f>
        <v>-56542.630000000005</v>
      </c>
      <c r="K22" s="14">
        <f>'[1]Лицевые счета домов свод'!K539</f>
        <v>812.5199999999976</v>
      </c>
      <c r="L22" s="15"/>
    </row>
    <row r="23" spans="1:12" ht="12.75">
      <c r="A23" s="13"/>
      <c r="B23" s="13"/>
      <c r="C23" s="13"/>
      <c r="D23" s="5" t="s">
        <v>33</v>
      </c>
      <c r="E23" s="5">
        <f>SUM(E14:E22)</f>
        <v>27655.78</v>
      </c>
      <c r="F23" s="5">
        <f>SUM(F14:F22)</f>
        <v>-205713.01</v>
      </c>
      <c r="G23" s="5">
        <f>SUM(G14:G22)</f>
        <v>439029.54000000004</v>
      </c>
      <c r="H23" s="5">
        <f>SUM(H14:H22)</f>
        <v>423912.57</v>
      </c>
      <c r="I23" s="18">
        <f>SUM(I14:I22)</f>
        <v>396375.81082</v>
      </c>
      <c r="J23" s="18">
        <f>SUM(J14:J22)</f>
        <v>-178176.25082</v>
      </c>
      <c r="K23" s="5">
        <f>SUM(K14:K22)</f>
        <v>42772.74999999998</v>
      </c>
      <c r="L23" s="16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свод'!E541</f>
        <v>5975.73</v>
      </c>
      <c r="F24" s="14">
        <f>'[1]Лицевые счета домов свод'!F541</f>
        <v>-6081.18</v>
      </c>
      <c r="G24" s="14">
        <f>'[1]Лицевые счета домов свод'!G541</f>
        <v>77006.36</v>
      </c>
      <c r="H24" s="14">
        <f>'[1]Лицевые счета домов свод'!H541</f>
        <v>75474.37999999999</v>
      </c>
      <c r="I24" s="14">
        <f>'[1]Лицевые счета домов свод'!I541</f>
        <v>77006.36</v>
      </c>
      <c r="J24" s="14">
        <f>'[1]Лицевые счета домов свод'!J541</f>
        <v>-7613.160000000018</v>
      </c>
      <c r="K24" s="14">
        <f>'[1]Лицевые счета домов свод'!K541</f>
        <v>7507.710000000006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свод'!E542</f>
        <v>3026.71</v>
      </c>
      <c r="F25" s="14">
        <f>'[1]Лицевые счета домов свод'!F542</f>
        <v>-3026.71</v>
      </c>
      <c r="G25" s="14">
        <f>'[1]Лицевые счета домов свод'!G542</f>
        <v>50688</v>
      </c>
      <c r="H25" s="14">
        <f>'[1]Лицевые счета домов свод'!H542</f>
        <v>49613.69</v>
      </c>
      <c r="I25" s="14">
        <f>'[1]Лицевые счета домов свод'!I542</f>
        <v>50688</v>
      </c>
      <c r="J25" s="14">
        <f>'[1]Лицевые счета домов свод'!J542</f>
        <v>-4101.019999999997</v>
      </c>
      <c r="K25" s="14">
        <f>'[1]Лицевые счета домов свод'!K542</f>
        <v>4101.019999999997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свод'!E543</f>
        <v>0</v>
      </c>
      <c r="F26" s="14">
        <f>'[1]Лицевые счета домов свод'!F543</f>
        <v>0</v>
      </c>
      <c r="G26" s="14">
        <f>'[1]Лицевые счета домов свод'!G543</f>
        <v>0</v>
      </c>
      <c r="H26" s="14">
        <f>'[1]Лицевые счета домов свод'!H543</f>
        <v>0</v>
      </c>
      <c r="I26" s="14">
        <f>'[1]Лицевые счета домов свод'!I543</f>
        <v>0</v>
      </c>
      <c r="J26" s="14">
        <f>'[1]Лицевые счета домов свод'!J543</f>
        <v>0</v>
      </c>
      <c r="K26" s="14">
        <f>'[1]Лицевые счета домов свод'!K543</f>
        <v>0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свод'!E544</f>
        <v>5105.3</v>
      </c>
      <c r="F27" s="14">
        <f>'[1]Лицевые счета домов свод'!F544</f>
        <v>7564.25</v>
      </c>
      <c r="G27" s="14">
        <f>'[1]Лицевые счета домов свод'!G544</f>
        <v>64830.51</v>
      </c>
      <c r="H27" s="14">
        <f>'[1]Лицевые счета домов свод'!H544</f>
        <v>63783.18999999999</v>
      </c>
      <c r="I27" s="14">
        <f>'[1]Лицевые счета домов свод'!I544</f>
        <v>61144.54999999999</v>
      </c>
      <c r="J27" s="14">
        <f>'[1]Лицевые счета домов свод'!J544</f>
        <v>10202.89</v>
      </c>
      <c r="K27" s="14">
        <f>'[1]Лицевые счета домов свод'!K544</f>
        <v>6152.62000000001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свод'!E545</f>
        <v>11038.95</v>
      </c>
      <c r="F28" s="14">
        <f>'[1]Лицевые счета домов свод'!F545</f>
        <v>-11038.95</v>
      </c>
      <c r="G28" s="14">
        <f>'[1]Лицевые счета домов свод'!G545</f>
        <v>146312.09</v>
      </c>
      <c r="H28" s="14">
        <f>'[1]Лицевые счета домов свод'!H545</f>
        <v>143074.96</v>
      </c>
      <c r="I28" s="14">
        <f>'[1]Лицевые счета домов свод'!I545</f>
        <v>146312.09</v>
      </c>
      <c r="J28" s="14">
        <f>'[1]Лицевые счета домов свод'!J545</f>
        <v>-14276.080000000016</v>
      </c>
      <c r="K28" s="14">
        <f>'[1]Лицевые счета домов свод'!K545</f>
        <v>14276.080000000016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свод'!E546</f>
        <v>15135.55</v>
      </c>
      <c r="F29" s="14">
        <f>'[1]Лицевые счета домов свод'!F546</f>
        <v>-15135.55</v>
      </c>
      <c r="G29" s="14">
        <f>'[1]Лицевые счета домов свод'!G546</f>
        <v>195090.02000000002</v>
      </c>
      <c r="H29" s="14">
        <f>'[1]Лицевые счета домов свод'!H546</f>
        <v>191005.87</v>
      </c>
      <c r="I29" s="14">
        <f>'[1]Лицевые счета домов свод'!I546</f>
        <v>195090.02000000002</v>
      </c>
      <c r="J29" s="14">
        <f>'[1]Лицевые счета домов свод'!J546</f>
        <v>-19219.70000000001</v>
      </c>
      <c r="K29" s="14">
        <f>'[1]Лицевые счета домов свод'!K546</f>
        <v>19219.70000000001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свод'!E547</f>
        <v>12664.02</v>
      </c>
      <c r="F30" s="14">
        <f>'[1]Лицевые счета домов свод'!F547</f>
        <v>-12664.02</v>
      </c>
      <c r="G30" s="14">
        <f>'[1]Лицевые счета домов свод'!G547</f>
        <v>159265.84999999998</v>
      </c>
      <c r="H30" s="14">
        <f>'[1]Лицевые счета домов свод'!H547</f>
        <v>154989.76</v>
      </c>
      <c r="I30" s="14">
        <f>'[1]Лицевые счета домов свод'!I547</f>
        <v>159265.84999999998</v>
      </c>
      <c r="J30" s="14">
        <f>'[1]Лицевые счета домов свод'!J547</f>
        <v>-16940.10999999998</v>
      </c>
      <c r="K30" s="14">
        <f>'[1]Лицевые счета домов свод'!K547</f>
        <v>16940.109999999964</v>
      </c>
      <c r="L30" s="15"/>
    </row>
    <row r="31" spans="1:12" ht="12.75">
      <c r="A31" s="13"/>
      <c r="B31" s="13"/>
      <c r="C31" s="13"/>
      <c r="D31" s="13" t="s">
        <v>41</v>
      </c>
      <c r="E31" s="14">
        <f>'[1]Лицевые счета домов свод'!E548</f>
        <v>0</v>
      </c>
      <c r="F31" s="14">
        <f>'[1]Лицевые счета домов свод'!F548</f>
        <v>0</v>
      </c>
      <c r="G31" s="14">
        <f>'[1]Лицевые счета домов свод'!G548</f>
        <v>0</v>
      </c>
      <c r="H31" s="14">
        <f>'[1]Лицевые счета домов свод'!H548</f>
        <v>0</v>
      </c>
      <c r="I31" s="14">
        <f>'[1]Лицевые счета домов свод'!I548</f>
        <v>0</v>
      </c>
      <c r="J31" s="14">
        <f>'[1]Лицевые счета домов свод'!J548</f>
        <v>0</v>
      </c>
      <c r="K31" s="14">
        <f>'[1]Лицевые счета домов свод'!K548</f>
        <v>0</v>
      </c>
      <c r="L31" s="15"/>
    </row>
    <row r="32" spans="1:12" ht="12.75">
      <c r="A32" s="9"/>
      <c r="B32" s="19" t="s">
        <v>42</v>
      </c>
      <c r="C32" s="19"/>
      <c r="D32" s="19"/>
      <c r="E32" s="19">
        <f>SUM(E24:E31)+E13+E23</f>
        <v>115297.48999999999</v>
      </c>
      <c r="F32" s="19">
        <f>SUM(F24:F31)+F13+F23</f>
        <v>-98194.13999999998</v>
      </c>
      <c r="G32" s="19">
        <f>SUM(G24:G31)+G13+G23</f>
        <v>1458226.7599999998</v>
      </c>
      <c r="H32" s="19">
        <f>SUM(H24:H31)+H13+H23</f>
        <v>1421661.9</v>
      </c>
      <c r="I32" s="20">
        <f>SUM(I24:I31)+I13+I23</f>
        <v>1238643.1608199999</v>
      </c>
      <c r="J32" s="20">
        <f>SUM(J24:J31)+J13+J23</f>
        <v>84824.59917999999</v>
      </c>
      <c r="K32" s="19">
        <f>SUM(K24:K31)+K13+K23</f>
        <v>151862.34999999992</v>
      </c>
      <c r="L32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workbookViewId="0" topLeftCell="A1">
      <selection activeCell="E25" sqref="E25"/>
    </sheetView>
  </sheetViews>
  <sheetFormatPr defaultColWidth="12.57421875" defaultRowHeight="12.75"/>
  <cols>
    <col min="1" max="1" width="10.00390625" style="0" customWidth="1"/>
    <col min="2" max="2" width="34.28125" style="0" customWidth="1"/>
    <col min="3" max="3" width="30.8515625" style="0" customWidth="1"/>
    <col min="4" max="4" width="36.7109375" style="0" customWidth="1"/>
    <col min="5" max="5" width="17.421875" style="0" customWidth="1"/>
    <col min="6" max="16384" width="11.57421875" style="0" customWidth="1"/>
  </cols>
  <sheetData>
    <row r="1" spans="1:5" ht="12.75">
      <c r="A1" s="22" t="s">
        <v>43</v>
      </c>
      <c r="B1" s="22"/>
      <c r="C1" s="22"/>
      <c r="D1" s="22"/>
      <c r="E1" s="22"/>
    </row>
    <row r="2" spans="1:5" ht="12.75">
      <c r="A2" s="23" t="s">
        <v>1</v>
      </c>
      <c r="B2" s="24" t="s">
        <v>44</v>
      </c>
      <c r="C2" s="24" t="s">
        <v>2</v>
      </c>
      <c r="D2" s="24" t="s">
        <v>45</v>
      </c>
      <c r="E2" s="24" t="s">
        <v>46</v>
      </c>
    </row>
    <row r="3" spans="1:5" ht="12.75">
      <c r="A3" s="25">
        <v>1</v>
      </c>
      <c r="B3" s="26" t="s">
        <v>47</v>
      </c>
      <c r="C3" s="25" t="s">
        <v>48</v>
      </c>
      <c r="D3" s="25"/>
      <c r="E3" s="25">
        <v>139836.7</v>
      </c>
    </row>
    <row r="4" spans="1:5" ht="12.75">
      <c r="A4" s="25">
        <v>2</v>
      </c>
      <c r="B4" s="27"/>
      <c r="C4" s="28"/>
      <c r="D4" s="28"/>
      <c r="E4" s="28"/>
    </row>
    <row r="5" spans="1:5" ht="12.75">
      <c r="A5" s="25">
        <v>3</v>
      </c>
      <c r="B5" s="28"/>
      <c r="C5" s="28"/>
      <c r="D5" s="28"/>
      <c r="E5" s="28"/>
    </row>
    <row r="6" spans="1:5" ht="12.75">
      <c r="A6" s="25">
        <v>4</v>
      </c>
      <c r="B6" s="25"/>
      <c r="C6" s="25"/>
      <c r="D6" s="25"/>
      <c r="E6" s="25"/>
    </row>
    <row r="7" spans="1:5" ht="12.75">
      <c r="A7" s="29"/>
      <c r="B7" s="29" t="s">
        <v>49</v>
      </c>
      <c r="C7" s="29"/>
      <c r="D7" s="29"/>
      <c r="E7" s="29">
        <f>E4+E5+E3+E6</f>
        <v>139836.7</v>
      </c>
    </row>
    <row r="8" spans="1:5" ht="12.75">
      <c r="A8" s="15"/>
      <c r="B8" s="15"/>
      <c r="C8" s="15"/>
      <c r="D8" s="15"/>
      <c r="E8" s="15"/>
    </row>
    <row r="9" spans="1:5" ht="12.75">
      <c r="A9" s="22" t="s">
        <v>50</v>
      </c>
      <c r="B9" s="22"/>
      <c r="C9" s="22"/>
      <c r="D9" s="22"/>
      <c r="E9" s="22"/>
    </row>
    <row r="10" spans="1:5" ht="12.75">
      <c r="A10" s="23" t="s">
        <v>1</v>
      </c>
      <c r="B10" s="24" t="s">
        <v>44</v>
      </c>
      <c r="C10" s="24" t="s">
        <v>2</v>
      </c>
      <c r="D10" s="24" t="s">
        <v>45</v>
      </c>
      <c r="E10" s="24" t="s">
        <v>46</v>
      </c>
    </row>
    <row r="11" spans="1:5" ht="12.75">
      <c r="A11" s="25">
        <v>1</v>
      </c>
      <c r="B11" s="26" t="s">
        <v>51</v>
      </c>
      <c r="C11" s="25" t="s">
        <v>48</v>
      </c>
      <c r="D11" s="25" t="s">
        <v>52</v>
      </c>
      <c r="E11" s="25">
        <v>9798.18</v>
      </c>
    </row>
    <row r="12" spans="1:5" ht="12.75">
      <c r="A12" s="25">
        <v>2</v>
      </c>
      <c r="B12" s="28"/>
      <c r="C12" s="28"/>
      <c r="D12" s="28"/>
      <c r="E12" s="28"/>
    </row>
    <row r="13" spans="1:5" ht="12.75">
      <c r="A13" s="25">
        <v>3</v>
      </c>
      <c r="B13" s="25"/>
      <c r="C13" s="28"/>
      <c r="D13" s="25"/>
      <c r="E13" s="25"/>
    </row>
    <row r="14" spans="1:5" ht="12.75">
      <c r="A14" s="29"/>
      <c r="B14" s="29" t="s">
        <v>49</v>
      </c>
      <c r="C14" s="29"/>
      <c r="D14" s="29"/>
      <c r="E14" s="29">
        <f>E12+E13+E11</f>
        <v>9798.18</v>
      </c>
    </row>
    <row r="15" spans="1:5" ht="12.75">
      <c r="A15" s="15"/>
      <c r="B15" s="15"/>
      <c r="C15" s="15"/>
      <c r="D15" s="15"/>
      <c r="E15" s="15"/>
    </row>
    <row r="16" spans="1:5" ht="12.75">
      <c r="A16" s="22" t="s">
        <v>53</v>
      </c>
      <c r="B16" s="22"/>
      <c r="C16" s="22"/>
      <c r="D16" s="22"/>
      <c r="E16" s="22"/>
    </row>
    <row r="17" spans="1:5" ht="12.75">
      <c r="A17" s="23" t="s">
        <v>1</v>
      </c>
      <c r="B17" s="24" t="s">
        <v>44</v>
      </c>
      <c r="C17" s="24" t="s">
        <v>2</v>
      </c>
      <c r="D17" s="24" t="s">
        <v>45</v>
      </c>
      <c r="E17" s="24" t="s">
        <v>46</v>
      </c>
    </row>
    <row r="18" spans="1:5" ht="12.75">
      <c r="A18" s="25">
        <v>1</v>
      </c>
      <c r="B18" s="30" t="s">
        <v>54</v>
      </c>
      <c r="C18" s="28" t="s">
        <v>48</v>
      </c>
      <c r="D18" s="30" t="s">
        <v>55</v>
      </c>
      <c r="E18" s="30">
        <v>3125.6</v>
      </c>
    </row>
    <row r="19" spans="1:5" ht="12.75">
      <c r="A19" s="25">
        <v>2</v>
      </c>
      <c r="B19" s="30"/>
      <c r="C19" s="28"/>
      <c r="D19" s="30"/>
      <c r="E19" s="30"/>
    </row>
    <row r="20" spans="1:5" ht="12.75">
      <c r="A20" s="25">
        <v>3</v>
      </c>
      <c r="B20" s="27"/>
      <c r="C20" s="28"/>
      <c r="D20" s="27"/>
      <c r="E20" s="27"/>
    </row>
    <row r="21" spans="1:5" ht="12.75">
      <c r="A21" s="25">
        <v>4</v>
      </c>
      <c r="B21" s="27"/>
      <c r="C21" s="28"/>
      <c r="D21" s="27"/>
      <c r="E21" s="27"/>
    </row>
    <row r="22" spans="1:5" ht="12.75">
      <c r="A22" s="29"/>
      <c r="B22" s="29" t="s">
        <v>49</v>
      </c>
      <c r="C22" s="29"/>
      <c r="D22" s="29"/>
      <c r="E22" s="29">
        <f>E18+E19+E20+E21</f>
        <v>3125.6</v>
      </c>
    </row>
    <row r="23" spans="1:5" ht="12.75">
      <c r="A23" s="15"/>
      <c r="B23" s="15"/>
      <c r="C23" s="15"/>
      <c r="D23" s="15"/>
      <c r="E23" s="15"/>
    </row>
    <row r="25" spans="1:5" ht="12.75">
      <c r="A25" s="31"/>
      <c r="B25" s="31" t="s">
        <v>56</v>
      </c>
      <c r="C25" s="31"/>
      <c r="D25" s="31"/>
      <c r="E25" s="31">
        <f>E7+E14+E22</f>
        <v>152760.48</v>
      </c>
    </row>
  </sheetData>
  <sheetProtection selectLockedCells="1" selectUnlockedCells="1"/>
  <mergeCells count="3">
    <mergeCell ref="A1:E1"/>
    <mergeCell ref="A9:E9"/>
    <mergeCell ref="A16:E16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00"/>
  <sheetViews>
    <sheetView zoomScale="80" zoomScaleNormal="80" workbookViewId="0" topLeftCell="A85">
      <selection activeCell="E99" sqref="E99"/>
    </sheetView>
  </sheetViews>
  <sheetFormatPr defaultColWidth="12.57421875" defaultRowHeight="12.75"/>
  <cols>
    <col min="1" max="1" width="10.00390625" style="0" customWidth="1"/>
    <col min="2" max="2" width="34.28125" style="0" customWidth="1"/>
    <col min="3" max="3" width="30.8515625" style="0" customWidth="1"/>
    <col min="4" max="4" width="36.7109375" style="0" customWidth="1"/>
    <col min="5" max="5" width="17.421875" style="0" customWidth="1"/>
    <col min="6" max="16384" width="11.57421875" style="0" customWidth="1"/>
  </cols>
  <sheetData>
    <row r="2" spans="1:5" ht="12.75">
      <c r="A2" s="22" t="s">
        <v>57</v>
      </c>
      <c r="B2" s="22"/>
      <c r="C2" s="22"/>
      <c r="D2" s="22"/>
      <c r="E2" s="22"/>
    </row>
    <row r="3" spans="1:5" ht="12.75">
      <c r="A3" s="23" t="s">
        <v>1</v>
      </c>
      <c r="B3" s="24" t="s">
        <v>44</v>
      </c>
      <c r="C3" s="24" t="s">
        <v>2</v>
      </c>
      <c r="D3" s="24" t="s">
        <v>45</v>
      </c>
      <c r="E3" s="24" t="s">
        <v>46</v>
      </c>
    </row>
    <row r="4" spans="1:5" ht="12.75">
      <c r="A4" s="25">
        <v>1</v>
      </c>
      <c r="B4" s="27" t="s">
        <v>58</v>
      </c>
      <c r="C4" s="28" t="s">
        <v>59</v>
      </c>
      <c r="D4" s="28"/>
      <c r="E4" s="28">
        <v>2581.04</v>
      </c>
    </row>
    <row r="5" spans="1:5" ht="12.75">
      <c r="A5" s="25">
        <v>2</v>
      </c>
      <c r="B5" s="26" t="s">
        <v>60</v>
      </c>
      <c r="C5" s="28" t="s">
        <v>59</v>
      </c>
      <c r="D5" s="28"/>
      <c r="E5" s="28">
        <v>322.63</v>
      </c>
    </row>
    <row r="6" spans="1:5" ht="12.75">
      <c r="A6" s="25">
        <v>3</v>
      </c>
      <c r="B6" s="25"/>
      <c r="C6" s="25"/>
      <c r="D6" s="25"/>
      <c r="E6" s="25"/>
    </row>
    <row r="7" spans="1:5" ht="12.75">
      <c r="A7" s="29"/>
      <c r="B7" s="29" t="s">
        <v>49</v>
      </c>
      <c r="C7" s="29"/>
      <c r="D7" s="29"/>
      <c r="E7" s="29">
        <f>E4+E5</f>
        <v>2903.67</v>
      </c>
    </row>
    <row r="8" spans="1:5" ht="12.75">
      <c r="A8" s="15"/>
      <c r="B8" s="15"/>
      <c r="C8" s="15"/>
      <c r="D8" s="15"/>
      <c r="E8" s="15"/>
    </row>
    <row r="9" spans="1:5" ht="12.75">
      <c r="A9" s="22" t="s">
        <v>61</v>
      </c>
      <c r="B9" s="22"/>
      <c r="C9" s="22"/>
      <c r="D9" s="22"/>
      <c r="E9" s="22"/>
    </row>
    <row r="10" spans="1:5" ht="12.75">
      <c r="A10" s="23" t="s">
        <v>1</v>
      </c>
      <c r="B10" s="24" t="s">
        <v>44</v>
      </c>
      <c r="C10" s="24" t="s">
        <v>2</v>
      </c>
      <c r="D10" s="24" t="s">
        <v>45</v>
      </c>
      <c r="E10" s="24" t="s">
        <v>46</v>
      </c>
    </row>
    <row r="11" spans="1:5" ht="12.75">
      <c r="A11" s="25">
        <v>1</v>
      </c>
      <c r="B11" s="26" t="s">
        <v>60</v>
      </c>
      <c r="C11" s="28" t="s">
        <v>59</v>
      </c>
      <c r="D11" s="28"/>
      <c r="E11" s="28">
        <v>322.63</v>
      </c>
    </row>
    <row r="12" spans="1:5" ht="12.75">
      <c r="A12" s="25">
        <v>2</v>
      </c>
      <c r="B12" s="27" t="s">
        <v>58</v>
      </c>
      <c r="C12" s="28" t="s">
        <v>59</v>
      </c>
      <c r="D12" s="28"/>
      <c r="E12" s="28">
        <v>2581.04</v>
      </c>
    </row>
    <row r="13" spans="1:5" ht="12.75">
      <c r="A13" s="25">
        <v>3</v>
      </c>
      <c r="B13" s="27"/>
      <c r="C13" s="28"/>
      <c r="D13" s="28"/>
      <c r="E13" s="28"/>
    </row>
    <row r="14" spans="1:5" ht="12.75">
      <c r="A14" s="25">
        <v>4</v>
      </c>
      <c r="B14" s="25"/>
      <c r="C14" s="25"/>
      <c r="D14" s="25"/>
      <c r="E14" s="25"/>
    </row>
    <row r="15" spans="1:5" ht="12.75">
      <c r="A15" s="29"/>
      <c r="B15" s="29" t="s">
        <v>49</v>
      </c>
      <c r="C15" s="29"/>
      <c r="D15" s="29"/>
      <c r="E15" s="29">
        <f>E11+E12+E13+E14</f>
        <v>2903.67</v>
      </c>
    </row>
    <row r="16" spans="1:5" ht="12.75">
      <c r="A16" s="15"/>
      <c r="B16" s="15"/>
      <c r="C16" s="15"/>
      <c r="D16" s="15"/>
      <c r="E16" s="15"/>
    </row>
    <row r="17" spans="1:5" ht="12.75">
      <c r="A17" s="22" t="s">
        <v>62</v>
      </c>
      <c r="B17" s="22"/>
      <c r="C17" s="22"/>
      <c r="D17" s="22"/>
      <c r="E17" s="22"/>
    </row>
    <row r="18" spans="1:5" ht="12.75">
      <c r="A18" s="23" t="s">
        <v>1</v>
      </c>
      <c r="B18" s="24" t="s">
        <v>44</v>
      </c>
      <c r="C18" s="24" t="s">
        <v>2</v>
      </c>
      <c r="D18" s="24" t="s">
        <v>45</v>
      </c>
      <c r="E18" s="24" t="s">
        <v>46</v>
      </c>
    </row>
    <row r="19" spans="1:5" ht="12.75">
      <c r="A19" s="25">
        <v>1</v>
      </c>
      <c r="B19" s="26" t="s">
        <v>60</v>
      </c>
      <c r="C19" s="28" t="s">
        <v>59</v>
      </c>
      <c r="D19" s="28"/>
      <c r="E19" s="28">
        <v>322.63</v>
      </c>
    </row>
    <row r="20" spans="1:5" ht="12.75">
      <c r="A20" s="25">
        <v>2</v>
      </c>
      <c r="B20" s="27" t="s">
        <v>58</v>
      </c>
      <c r="C20" s="28" t="s">
        <v>59</v>
      </c>
      <c r="D20" s="28"/>
      <c r="E20" s="28">
        <v>2581.04</v>
      </c>
    </row>
    <row r="21" spans="1:5" ht="12.75">
      <c r="A21" s="25">
        <v>3</v>
      </c>
      <c r="B21" s="25"/>
      <c r="C21" s="25"/>
      <c r="D21" s="25"/>
      <c r="E21" s="25"/>
    </row>
    <row r="22" spans="1:5" ht="12.75">
      <c r="A22" s="29"/>
      <c r="B22" s="29" t="s">
        <v>49</v>
      </c>
      <c r="C22" s="29"/>
      <c r="D22" s="29"/>
      <c r="E22" s="29">
        <f>E20+E19+E21</f>
        <v>2903.67</v>
      </c>
    </row>
    <row r="23" spans="1:5" ht="12.75">
      <c r="A23" s="15"/>
      <c r="B23" s="15"/>
      <c r="C23" s="15"/>
      <c r="D23" s="15"/>
      <c r="E23" s="15"/>
    </row>
    <row r="24" spans="1:5" ht="12.75">
      <c r="A24" s="22" t="s">
        <v>43</v>
      </c>
      <c r="B24" s="22"/>
      <c r="C24" s="22"/>
      <c r="D24" s="22"/>
      <c r="E24" s="22"/>
    </row>
    <row r="25" spans="1:5" ht="12.75">
      <c r="A25" s="23" t="s">
        <v>1</v>
      </c>
      <c r="B25" s="24" t="s">
        <v>44</v>
      </c>
      <c r="C25" s="24" t="s">
        <v>2</v>
      </c>
      <c r="D25" s="24" t="s">
        <v>45</v>
      </c>
      <c r="E25" s="24" t="s">
        <v>46</v>
      </c>
    </row>
    <row r="26" spans="1:5" ht="12.75">
      <c r="A26" s="25">
        <v>1</v>
      </c>
      <c r="B26" s="27" t="s">
        <v>58</v>
      </c>
      <c r="C26" s="28" t="s">
        <v>59</v>
      </c>
      <c r="D26" s="28"/>
      <c r="E26" s="28">
        <v>2581.04</v>
      </c>
    </row>
    <row r="27" spans="1:5" ht="12.75">
      <c r="A27" s="25">
        <v>2</v>
      </c>
      <c r="B27" s="26" t="s">
        <v>60</v>
      </c>
      <c r="C27" s="28" t="s">
        <v>59</v>
      </c>
      <c r="D27" s="28"/>
      <c r="E27" s="28">
        <v>322.63</v>
      </c>
    </row>
    <row r="28" spans="1:5" ht="12.75">
      <c r="A28" s="25">
        <v>3</v>
      </c>
      <c r="B28" s="27" t="s">
        <v>63</v>
      </c>
      <c r="C28" s="28" t="s">
        <v>59</v>
      </c>
      <c r="D28" s="28"/>
      <c r="E28" s="28">
        <v>1391</v>
      </c>
    </row>
    <row r="29" spans="1:5" ht="12.75">
      <c r="A29" s="25">
        <v>4</v>
      </c>
      <c r="B29" s="27" t="s">
        <v>64</v>
      </c>
      <c r="C29" s="28" t="s">
        <v>59</v>
      </c>
      <c r="D29" s="27"/>
      <c r="E29" s="28">
        <v>13456.18</v>
      </c>
    </row>
    <row r="30" spans="1:5" ht="12.75">
      <c r="A30" s="25">
        <v>5</v>
      </c>
      <c r="B30" s="27" t="s">
        <v>65</v>
      </c>
      <c r="C30" s="28" t="s">
        <v>59</v>
      </c>
      <c r="D30" s="28"/>
      <c r="E30" s="28">
        <v>42234.75</v>
      </c>
    </row>
    <row r="31" spans="1:5" ht="12.75">
      <c r="A31" s="25">
        <v>6</v>
      </c>
      <c r="B31" s="27" t="s">
        <v>66</v>
      </c>
      <c r="C31" s="28" t="s">
        <v>59</v>
      </c>
      <c r="D31" s="28"/>
      <c r="E31" s="28">
        <v>2638.76</v>
      </c>
    </row>
    <row r="32" spans="1:5" ht="12.75">
      <c r="A32" s="29"/>
      <c r="B32" s="29" t="s">
        <v>49</v>
      </c>
      <c r="C32" s="29"/>
      <c r="D32" s="29"/>
      <c r="E32" s="29">
        <f>E26+E27+E28+E29+E30+E31</f>
        <v>62624.36</v>
      </c>
    </row>
    <row r="33" spans="1:5" ht="12.75">
      <c r="A33" s="15"/>
      <c r="B33" s="15"/>
      <c r="C33" s="15"/>
      <c r="D33" s="15"/>
      <c r="E33" s="15"/>
    </row>
    <row r="34" spans="1:5" ht="12.75">
      <c r="A34" s="22" t="s">
        <v>67</v>
      </c>
      <c r="B34" s="22"/>
      <c r="C34" s="22"/>
      <c r="D34" s="22"/>
      <c r="E34" s="22"/>
    </row>
    <row r="35" spans="1:5" ht="12.75">
      <c r="A35" s="23" t="s">
        <v>1</v>
      </c>
      <c r="B35" s="24" t="s">
        <v>44</v>
      </c>
      <c r="C35" s="24" t="s">
        <v>2</v>
      </c>
      <c r="D35" s="24" t="s">
        <v>45</v>
      </c>
      <c r="E35" s="24" t="s">
        <v>46</v>
      </c>
    </row>
    <row r="36" spans="1:5" ht="12.75">
      <c r="A36" s="32">
        <v>1</v>
      </c>
      <c r="B36" s="27" t="s">
        <v>58</v>
      </c>
      <c r="C36" s="28" t="s">
        <v>59</v>
      </c>
      <c r="D36" s="28"/>
      <c r="E36" s="28">
        <v>2581.04</v>
      </c>
    </row>
    <row r="37" spans="1:5" ht="12.75">
      <c r="A37" s="32">
        <v>2</v>
      </c>
      <c r="B37" s="26" t="s">
        <v>60</v>
      </c>
      <c r="C37" s="28" t="s">
        <v>59</v>
      </c>
      <c r="D37" s="28"/>
      <c r="E37" s="28">
        <v>322.63</v>
      </c>
    </row>
    <row r="38" spans="1:5" ht="12.75">
      <c r="A38" s="32">
        <v>3</v>
      </c>
      <c r="B38" s="33"/>
      <c r="C38" s="34"/>
      <c r="D38" s="34"/>
      <c r="E38" s="34"/>
    </row>
    <row r="39" spans="1:5" ht="12.75">
      <c r="A39" s="32">
        <v>4</v>
      </c>
      <c r="B39" s="33"/>
      <c r="C39" s="34"/>
      <c r="D39" s="34"/>
      <c r="E39" s="34"/>
    </row>
    <row r="40" spans="1:5" ht="12.75">
      <c r="A40" s="32">
        <v>5</v>
      </c>
      <c r="B40" s="33"/>
      <c r="C40" s="33"/>
      <c r="D40" s="34"/>
      <c r="E40" s="34"/>
    </row>
    <row r="41" spans="1:5" ht="12.75">
      <c r="A41" s="29"/>
      <c r="B41" s="29" t="s">
        <v>49</v>
      </c>
      <c r="C41" s="29"/>
      <c r="D41" s="29"/>
      <c r="E41" s="29">
        <f>E36+E37+E38+E39+E40</f>
        <v>2903.67</v>
      </c>
    </row>
    <row r="42" spans="1:5" ht="12.75">
      <c r="A42" s="15"/>
      <c r="B42" s="15"/>
      <c r="C42" s="15"/>
      <c r="D42" s="15"/>
      <c r="E42" s="15"/>
    </row>
    <row r="43" spans="1:5" ht="12.75">
      <c r="A43" s="22" t="s">
        <v>68</v>
      </c>
      <c r="B43" s="22"/>
      <c r="C43" s="22"/>
      <c r="D43" s="22"/>
      <c r="E43" s="22"/>
    </row>
    <row r="44" spans="1:5" ht="12.75">
      <c r="A44" s="23" t="s">
        <v>1</v>
      </c>
      <c r="B44" s="24" t="s">
        <v>44</v>
      </c>
      <c r="C44" s="24" t="s">
        <v>2</v>
      </c>
      <c r="D44" s="24" t="s">
        <v>45</v>
      </c>
      <c r="E44" s="24" t="s">
        <v>46</v>
      </c>
    </row>
    <row r="45" spans="1:5" ht="12.75">
      <c r="A45" s="32">
        <v>1</v>
      </c>
      <c r="B45" s="27" t="s">
        <v>58</v>
      </c>
      <c r="C45" s="28" t="s">
        <v>59</v>
      </c>
      <c r="D45" s="28"/>
      <c r="E45" s="28">
        <v>2581.04</v>
      </c>
    </row>
    <row r="46" spans="1:5" ht="12.75">
      <c r="A46" s="32">
        <v>2</v>
      </c>
      <c r="B46" s="26" t="s">
        <v>60</v>
      </c>
      <c r="C46" s="28" t="s">
        <v>59</v>
      </c>
      <c r="D46" s="28"/>
      <c r="E46" s="28">
        <v>322.63</v>
      </c>
    </row>
    <row r="47" spans="1:5" ht="12.75">
      <c r="A47" s="32">
        <v>3</v>
      </c>
      <c r="B47" s="33" t="s">
        <v>69</v>
      </c>
      <c r="C47" s="33" t="s">
        <v>59</v>
      </c>
      <c r="D47" s="34"/>
      <c r="E47" s="34">
        <v>12000</v>
      </c>
    </row>
    <row r="48" spans="1:5" ht="12.75">
      <c r="A48" s="32">
        <v>4</v>
      </c>
      <c r="B48" s="33" t="s">
        <v>70</v>
      </c>
      <c r="C48" s="33" t="s">
        <v>59</v>
      </c>
      <c r="D48" s="34" t="s">
        <v>71</v>
      </c>
      <c r="E48" s="34">
        <v>1346</v>
      </c>
    </row>
    <row r="49" spans="1:5" ht="12.75">
      <c r="A49" s="29"/>
      <c r="B49" s="29" t="s">
        <v>49</v>
      </c>
      <c r="C49" s="29"/>
      <c r="D49" s="29"/>
      <c r="E49" s="29">
        <f>E45+E46+E47+E48</f>
        <v>16249.67</v>
      </c>
    </row>
    <row r="50" spans="1:5" ht="12.75">
      <c r="A50" s="15"/>
      <c r="B50" s="15"/>
      <c r="C50" s="15"/>
      <c r="D50" s="15"/>
      <c r="E50" s="15"/>
    </row>
    <row r="51" spans="1:5" ht="12.75">
      <c r="A51" s="22" t="s">
        <v>72</v>
      </c>
      <c r="B51" s="22"/>
      <c r="C51" s="22"/>
      <c r="D51" s="22"/>
      <c r="E51" s="22"/>
    </row>
    <row r="52" spans="1:5" ht="12.75">
      <c r="A52" s="23" t="s">
        <v>1</v>
      </c>
      <c r="B52" s="24" t="s">
        <v>44</v>
      </c>
      <c r="C52" s="24" t="s">
        <v>2</v>
      </c>
      <c r="D52" s="24" t="s">
        <v>45</v>
      </c>
      <c r="E52" s="24" t="s">
        <v>46</v>
      </c>
    </row>
    <row r="53" spans="1:5" ht="12.75">
      <c r="A53" s="25">
        <v>1</v>
      </c>
      <c r="B53" s="27" t="s">
        <v>58</v>
      </c>
      <c r="C53" s="28" t="s">
        <v>59</v>
      </c>
      <c r="D53" s="28"/>
      <c r="E53" s="28">
        <v>2581.04</v>
      </c>
    </row>
    <row r="54" spans="1:5" ht="12.75">
      <c r="A54" s="25">
        <v>2</v>
      </c>
      <c r="B54" s="26" t="s">
        <v>60</v>
      </c>
      <c r="C54" s="28" t="s">
        <v>59</v>
      </c>
      <c r="D54" s="28"/>
      <c r="E54" s="28">
        <v>322.63</v>
      </c>
    </row>
    <row r="55" spans="1:5" ht="57.75" customHeight="1">
      <c r="A55" s="25">
        <v>3</v>
      </c>
      <c r="B55" s="27" t="s">
        <v>73</v>
      </c>
      <c r="C55" s="28" t="s">
        <v>59</v>
      </c>
      <c r="D55" s="28"/>
      <c r="E55" s="28">
        <v>8677.68</v>
      </c>
    </row>
    <row r="56" spans="1:5" ht="12.75">
      <c r="A56" s="25">
        <v>4</v>
      </c>
      <c r="B56" s="27" t="s">
        <v>74</v>
      </c>
      <c r="C56" s="28" t="s">
        <v>59</v>
      </c>
      <c r="D56" s="28"/>
      <c r="E56" s="28">
        <v>6532.04</v>
      </c>
    </row>
    <row r="57" spans="1:5" ht="12.75">
      <c r="A57" s="29"/>
      <c r="B57" s="29" t="s">
        <v>49</v>
      </c>
      <c r="C57" s="29"/>
      <c r="D57" s="29"/>
      <c r="E57" s="29">
        <f>E54+E53+E55+E56</f>
        <v>18113.39</v>
      </c>
    </row>
    <row r="58" spans="1:5" ht="12.75">
      <c r="A58" s="15"/>
      <c r="B58" s="15"/>
      <c r="C58" s="15"/>
      <c r="D58" s="15"/>
      <c r="E58" s="15"/>
    </row>
    <row r="59" spans="1:5" ht="12.75">
      <c r="A59" s="22" t="s">
        <v>75</v>
      </c>
      <c r="B59" s="22"/>
      <c r="C59" s="22"/>
      <c r="D59" s="22"/>
      <c r="E59" s="22"/>
    </row>
    <row r="60" spans="1:5" ht="12.75">
      <c r="A60" s="23" t="s">
        <v>1</v>
      </c>
      <c r="B60" s="24" t="s">
        <v>44</v>
      </c>
      <c r="C60" s="24" t="s">
        <v>2</v>
      </c>
      <c r="D60" s="24" t="s">
        <v>45</v>
      </c>
      <c r="E60" s="24" t="s">
        <v>46</v>
      </c>
    </row>
    <row r="61" spans="1:5" ht="12.75">
      <c r="A61" s="35">
        <v>1</v>
      </c>
      <c r="B61" s="27" t="s">
        <v>58</v>
      </c>
      <c r="C61" s="28" t="s">
        <v>59</v>
      </c>
      <c r="D61" s="28"/>
      <c r="E61" s="28">
        <v>2581.04</v>
      </c>
    </row>
    <row r="62" spans="1:5" ht="30.75" customHeight="1">
      <c r="A62" s="35">
        <v>2</v>
      </c>
      <c r="B62" s="26" t="s">
        <v>60</v>
      </c>
      <c r="C62" s="28" t="s">
        <v>59</v>
      </c>
      <c r="D62" s="28"/>
      <c r="E62" s="28">
        <v>322.63</v>
      </c>
    </row>
    <row r="63" spans="1:5" ht="12.75">
      <c r="A63" s="35">
        <v>3</v>
      </c>
      <c r="B63" s="27" t="s">
        <v>69</v>
      </c>
      <c r="C63" s="27" t="s">
        <v>59</v>
      </c>
      <c r="D63" s="28"/>
      <c r="E63" s="28">
        <v>2000</v>
      </c>
    </row>
    <row r="64" spans="1:5" ht="30.75" customHeight="1">
      <c r="A64" s="35">
        <v>4</v>
      </c>
      <c r="B64" s="27" t="s">
        <v>76</v>
      </c>
      <c r="C64" s="27" t="s">
        <v>59</v>
      </c>
      <c r="D64" s="28"/>
      <c r="E64" s="28">
        <v>9346.56</v>
      </c>
    </row>
    <row r="65" spans="1:5" ht="12.75">
      <c r="A65" s="35">
        <v>5</v>
      </c>
      <c r="B65" s="27" t="s">
        <v>77</v>
      </c>
      <c r="C65" s="27" t="s">
        <v>59</v>
      </c>
      <c r="D65" s="28"/>
      <c r="E65" s="28">
        <v>9316.79</v>
      </c>
    </row>
    <row r="66" spans="1:5" ht="12.75">
      <c r="A66" s="35">
        <v>6</v>
      </c>
      <c r="B66" s="27" t="s">
        <v>78</v>
      </c>
      <c r="C66" s="27" t="s">
        <v>59</v>
      </c>
      <c r="D66" s="28"/>
      <c r="E66" s="28">
        <v>2960.82</v>
      </c>
    </row>
    <row r="67" spans="1:5" ht="12.75">
      <c r="A67" s="29"/>
      <c r="B67" s="29" t="s">
        <v>49</v>
      </c>
      <c r="C67" s="29"/>
      <c r="D67" s="29"/>
      <c r="E67" s="29">
        <f>E62+E61+E63+E64+E65+E66</f>
        <v>26527.84</v>
      </c>
    </row>
    <row r="68" spans="1:5" ht="12.75">
      <c r="A68" s="15"/>
      <c r="B68" s="15"/>
      <c r="C68" s="15"/>
      <c r="D68" s="15"/>
      <c r="E68" s="15"/>
    </row>
    <row r="69" spans="1:5" ht="12.75">
      <c r="A69" s="22" t="s">
        <v>50</v>
      </c>
      <c r="B69" s="22"/>
      <c r="C69" s="22"/>
      <c r="D69" s="22"/>
      <c r="E69" s="22"/>
    </row>
    <row r="70" spans="1:5" ht="12.75">
      <c r="A70" s="23" t="s">
        <v>1</v>
      </c>
      <c r="B70" s="24" t="s">
        <v>44</v>
      </c>
      <c r="C70" s="24" t="s">
        <v>2</v>
      </c>
      <c r="D70" s="24" t="s">
        <v>45</v>
      </c>
      <c r="E70" s="24" t="s">
        <v>46</v>
      </c>
    </row>
    <row r="71" spans="1:5" ht="12.75">
      <c r="A71" s="36">
        <v>1</v>
      </c>
      <c r="B71" s="27" t="s">
        <v>58</v>
      </c>
      <c r="C71" s="28" t="s">
        <v>59</v>
      </c>
      <c r="D71" s="28"/>
      <c r="E71" s="28">
        <v>2581.04</v>
      </c>
    </row>
    <row r="72" spans="1:5" ht="12.75">
      <c r="A72" s="36">
        <v>2</v>
      </c>
      <c r="B72" s="26" t="s">
        <v>60</v>
      </c>
      <c r="C72" s="28" t="s">
        <v>59</v>
      </c>
      <c r="D72" s="28"/>
      <c r="E72" s="28">
        <v>322.63</v>
      </c>
    </row>
    <row r="73" spans="1:5" ht="12.75">
      <c r="A73" s="36">
        <v>3</v>
      </c>
      <c r="B73" s="27"/>
      <c r="C73" s="28"/>
      <c r="D73" s="28"/>
      <c r="E73" s="28"/>
    </row>
    <row r="74" spans="1:5" ht="12.75">
      <c r="A74" s="29"/>
      <c r="B74" s="29" t="s">
        <v>49</v>
      </c>
      <c r="C74" s="29"/>
      <c r="D74" s="29"/>
      <c r="E74" s="29">
        <f>E72+E71+E73</f>
        <v>2903.67</v>
      </c>
    </row>
    <row r="75" spans="1:5" ht="12.75">
      <c r="A75" s="15"/>
      <c r="B75" s="15"/>
      <c r="C75" s="15"/>
      <c r="D75" s="15"/>
      <c r="E75" s="15"/>
    </row>
    <row r="76" spans="1:5" ht="12.75">
      <c r="A76" s="22" t="s">
        <v>79</v>
      </c>
      <c r="B76" s="22"/>
      <c r="C76" s="22"/>
      <c r="D76" s="22"/>
      <c r="E76" s="22"/>
    </row>
    <row r="77" spans="1:5" ht="12.75">
      <c r="A77" s="23" t="s">
        <v>1</v>
      </c>
      <c r="B77" s="24" t="s">
        <v>44</v>
      </c>
      <c r="C77" s="24" t="s">
        <v>2</v>
      </c>
      <c r="D77" s="24" t="s">
        <v>45</v>
      </c>
      <c r="E77" s="24" t="s">
        <v>46</v>
      </c>
    </row>
    <row r="78" spans="1:5" ht="12.75">
      <c r="A78" s="25">
        <v>1</v>
      </c>
      <c r="B78" s="27" t="s">
        <v>58</v>
      </c>
      <c r="C78" s="28" t="s">
        <v>59</v>
      </c>
      <c r="D78" s="28"/>
      <c r="E78" s="28">
        <v>2581.04</v>
      </c>
    </row>
    <row r="79" spans="1:5" ht="12.75">
      <c r="A79" s="25">
        <v>2</v>
      </c>
      <c r="B79" s="26" t="s">
        <v>60</v>
      </c>
      <c r="C79" s="28" t="s">
        <v>59</v>
      </c>
      <c r="D79" s="28"/>
      <c r="E79" s="28">
        <v>322.63</v>
      </c>
    </row>
    <row r="80" spans="1:5" ht="50.25" customHeight="1">
      <c r="A80" s="25">
        <v>3</v>
      </c>
      <c r="B80" s="26" t="s">
        <v>80</v>
      </c>
      <c r="C80" s="28" t="s">
        <v>59</v>
      </c>
      <c r="D80" s="25"/>
      <c r="E80" s="25">
        <v>12772.51</v>
      </c>
    </row>
    <row r="81" spans="1:5" ht="13.5" customHeight="1">
      <c r="A81" s="25">
        <v>4</v>
      </c>
      <c r="B81" s="26"/>
      <c r="C81" s="28"/>
      <c r="D81" s="25"/>
      <c r="E81" s="25"/>
    </row>
    <row r="82" spans="1:5" ht="12.75">
      <c r="A82" s="29"/>
      <c r="B82" s="29" t="s">
        <v>49</v>
      </c>
      <c r="C82" s="29"/>
      <c r="D82" s="29"/>
      <c r="E82" s="29">
        <f>E79+E78+E80+E81</f>
        <v>15676.18</v>
      </c>
    </row>
    <row r="83" spans="1:5" ht="12.75">
      <c r="A83" s="15"/>
      <c r="B83" s="15"/>
      <c r="C83" s="15"/>
      <c r="D83" s="15"/>
      <c r="E83" s="15"/>
    </row>
    <row r="84" spans="1:5" ht="12.75">
      <c r="A84" s="22" t="s">
        <v>81</v>
      </c>
      <c r="B84" s="22"/>
      <c r="C84" s="22"/>
      <c r="D84" s="22"/>
      <c r="E84" s="22"/>
    </row>
    <row r="85" spans="1:5" ht="12.75">
      <c r="A85" s="23" t="s">
        <v>1</v>
      </c>
      <c r="B85" s="24" t="s">
        <v>44</v>
      </c>
      <c r="C85" s="24" t="s">
        <v>2</v>
      </c>
      <c r="D85" s="24" t="s">
        <v>45</v>
      </c>
      <c r="E85" s="24" t="s">
        <v>46</v>
      </c>
    </row>
    <row r="86" spans="1:5" ht="15.75" customHeight="1">
      <c r="A86" s="25">
        <v>1</v>
      </c>
      <c r="B86" s="27" t="s">
        <v>58</v>
      </c>
      <c r="C86" s="28" t="s">
        <v>59</v>
      </c>
      <c r="D86" s="28"/>
      <c r="E86" s="28">
        <v>2581.04</v>
      </c>
    </row>
    <row r="87" spans="1:5" ht="32.25" customHeight="1">
      <c r="A87" s="25">
        <v>2</v>
      </c>
      <c r="B87" s="26" t="s">
        <v>60</v>
      </c>
      <c r="C87" s="28" t="s">
        <v>59</v>
      </c>
      <c r="D87" s="28"/>
      <c r="E87" s="28">
        <v>322.63</v>
      </c>
    </row>
    <row r="88" spans="1:5" ht="12.75">
      <c r="A88" s="25">
        <v>3</v>
      </c>
      <c r="B88" s="27" t="s">
        <v>82</v>
      </c>
      <c r="C88" s="28" t="s">
        <v>59</v>
      </c>
      <c r="D88" s="28" t="s">
        <v>83</v>
      </c>
      <c r="E88" s="28">
        <v>639.6</v>
      </c>
    </row>
    <row r="89" spans="1:5" ht="12.75">
      <c r="A89" s="25">
        <v>4</v>
      </c>
      <c r="B89" s="27" t="s">
        <v>84</v>
      </c>
      <c r="C89" s="28" t="s">
        <v>59</v>
      </c>
      <c r="D89" s="37" t="s">
        <v>85</v>
      </c>
      <c r="E89" s="28">
        <v>7559.72</v>
      </c>
    </row>
    <row r="90" spans="1:5" ht="12.75">
      <c r="A90" s="29"/>
      <c r="B90" s="29" t="s">
        <v>49</v>
      </c>
      <c r="C90" s="29"/>
      <c r="D90" s="29"/>
      <c r="E90" s="29">
        <f>E87+E86+E88+E89</f>
        <v>11102.99</v>
      </c>
    </row>
    <row r="91" spans="1:5" ht="12.75">
      <c r="A91" s="15"/>
      <c r="B91" s="15"/>
      <c r="C91" s="15"/>
      <c r="D91" s="15"/>
      <c r="E91" s="15"/>
    </row>
    <row r="92" spans="1:5" ht="12.75">
      <c r="A92" s="22" t="s">
        <v>53</v>
      </c>
      <c r="B92" s="22"/>
      <c r="C92" s="22"/>
      <c r="D92" s="22"/>
      <c r="E92" s="22"/>
    </row>
    <row r="93" spans="1:5" ht="12.75">
      <c r="A93" s="23" t="s">
        <v>1</v>
      </c>
      <c r="B93" s="24" t="s">
        <v>44</v>
      </c>
      <c r="C93" s="24" t="s">
        <v>2</v>
      </c>
      <c r="D93" s="24" t="s">
        <v>45</v>
      </c>
      <c r="E93" s="24" t="s">
        <v>46</v>
      </c>
    </row>
    <row r="94" spans="1:5" ht="12.75">
      <c r="A94" s="25">
        <v>1</v>
      </c>
      <c r="B94" s="27" t="s">
        <v>58</v>
      </c>
      <c r="C94" s="28" t="s">
        <v>59</v>
      </c>
      <c r="D94" s="28"/>
      <c r="E94" s="28">
        <v>2581.04</v>
      </c>
    </row>
    <row r="95" spans="1:5" ht="12.75">
      <c r="A95" s="25">
        <v>2</v>
      </c>
      <c r="B95" s="26" t="s">
        <v>60</v>
      </c>
      <c r="C95" s="28" t="s">
        <v>59</v>
      </c>
      <c r="D95" s="28"/>
      <c r="E95" s="28">
        <v>322.63</v>
      </c>
    </row>
    <row r="96" spans="1:5" ht="12.75">
      <c r="A96" s="25">
        <v>3</v>
      </c>
      <c r="B96" s="27"/>
      <c r="C96" s="28"/>
      <c r="D96" s="28"/>
      <c r="E96" s="28"/>
    </row>
    <row r="97" spans="1:5" ht="12.75">
      <c r="A97" s="29"/>
      <c r="B97" s="29" t="s">
        <v>49</v>
      </c>
      <c r="C97" s="29"/>
      <c r="D97" s="29"/>
      <c r="E97" s="29">
        <f>E95+E94+E96</f>
        <v>2903.67</v>
      </c>
    </row>
    <row r="98" spans="1:5" ht="12.75">
      <c r="A98" s="38"/>
      <c r="B98" s="38"/>
      <c r="C98" s="38"/>
      <c r="D98" s="38"/>
      <c r="E98" s="38"/>
    </row>
    <row r="99" spans="1:5" ht="12.75">
      <c r="A99" s="31"/>
      <c r="B99" s="31" t="s">
        <v>56</v>
      </c>
      <c r="C99" s="31"/>
      <c r="D99" s="31"/>
      <c r="E99" s="31">
        <f>E7+E15+E22+E32+E41+E49+E57+E67+E74+E82+E90+E97</f>
        <v>167716.45</v>
      </c>
    </row>
    <row r="100" spans="1:5" ht="12.75">
      <c r="A100" s="38"/>
      <c r="B100" s="38"/>
      <c r="C100" s="38"/>
      <c r="D100" s="38"/>
      <c r="E100" s="38"/>
    </row>
  </sheetData>
  <sheetProtection selectLockedCells="1" selectUnlockedCells="1"/>
  <mergeCells count="12">
    <mergeCell ref="A2:E2"/>
    <mergeCell ref="A9:E9"/>
    <mergeCell ref="A17:E17"/>
    <mergeCell ref="A24:E24"/>
    <mergeCell ref="A34:E34"/>
    <mergeCell ref="A43:E43"/>
    <mergeCell ref="A51:E51"/>
    <mergeCell ref="A59:E59"/>
    <mergeCell ref="A69:E69"/>
    <mergeCell ref="A76:E76"/>
    <mergeCell ref="A84:E84"/>
    <mergeCell ref="A92:E92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zoomScale="80" zoomScaleNormal="80" workbookViewId="0" topLeftCell="A1">
      <selection activeCell="C15" sqref="C15"/>
    </sheetView>
  </sheetViews>
  <sheetFormatPr defaultColWidth="12.57421875" defaultRowHeight="12.75"/>
  <cols>
    <col min="1" max="1" width="8.00390625" style="0" customWidth="1"/>
    <col min="2" max="2" width="42.28125" style="0" customWidth="1"/>
    <col min="3" max="3" width="35.00390625" style="0" customWidth="1"/>
    <col min="4" max="16384" width="11.57421875" style="0" customWidth="1"/>
  </cols>
  <sheetData>
    <row r="2" spans="1:3" ht="12.75">
      <c r="A2" s="39" t="s">
        <v>86</v>
      </c>
      <c r="B2" s="40" t="s">
        <v>87</v>
      </c>
      <c r="C2" s="40" t="s">
        <v>88</v>
      </c>
    </row>
    <row r="3" spans="1:3" ht="12.75">
      <c r="A3" s="41"/>
      <c r="B3" s="42"/>
      <c r="C3" s="42"/>
    </row>
    <row r="4" spans="1:3" ht="53.25" customHeight="1">
      <c r="A4" s="43">
        <v>1</v>
      </c>
      <c r="B4" s="44" t="s">
        <v>89</v>
      </c>
      <c r="C4" s="45">
        <v>765593</v>
      </c>
    </row>
    <row r="5" spans="1:3" ht="21.75" customHeight="1">
      <c r="A5" s="43">
        <v>2</v>
      </c>
      <c r="B5" s="44" t="s">
        <v>90</v>
      </c>
      <c r="C5" s="45">
        <v>304936.53</v>
      </c>
    </row>
    <row r="6" spans="1:3" ht="21.75" customHeight="1">
      <c r="A6" s="43">
        <v>3</v>
      </c>
      <c r="B6" s="44" t="s">
        <v>91</v>
      </c>
      <c r="C6" s="45">
        <v>5280</v>
      </c>
    </row>
    <row r="7" spans="1:3" ht="12.75">
      <c r="A7" s="46"/>
      <c r="B7" s="47" t="s">
        <v>56</v>
      </c>
      <c r="C7" s="47">
        <f>C4+C5+C6</f>
        <v>1075809.53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2015-12-10T07:13:19Z</cp:lastPrinted>
  <dcterms:modified xsi:type="dcterms:W3CDTF">2016-03-09T13:36:53Z</dcterms:modified>
  <cp:category/>
  <cp:version/>
  <cp:contentType/>
  <cp:contentStatus/>
  <cp:revision>165</cp:revision>
</cp:coreProperties>
</file>