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1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<sst xmlns="http://schemas.openxmlformats.org/spreadsheetml/2006/main" count="271" uniqueCount="101">
  <si>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</si>
  <si>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</si>
  <si>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</si>
  <si>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</si>
  <si>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</si>
  <si>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</si>
  <si>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</si>
  <si>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</si>
  <si>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</si>
  <si>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</si>
  <si>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</si>
  <si>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</si>
  <si>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</si>
  <si>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</si>
  <si>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Транспортная</t>
  </si>
  <si>
    <t>01.06.2012 г.</t>
  </si>
  <si>
    <t xml:space="preserve">Ремонт жилья </t>
  </si>
  <si>
    <t>Установка УУТЭ</t>
  </si>
  <si>
    <t>Капитальный ремонт</t>
  </si>
  <si>
    <t xml:space="preserve">Ремонт жилья:субабоненты </t>
  </si>
  <si>
    <t>перенос оплаты ОБЖ</t>
  </si>
  <si>
    <t>Доп.статья:субабоненты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</si>
  <si>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</si>
  <si>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</si>
  <si>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</si>
  <si>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</si>
  <si>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</si>
  <si>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</si>
  <si>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</si>
  <si>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</si>
  <si>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</si>
  <si>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</si>
  <si>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</si>
  <si>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</si>
  <si>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ОБЖ</t>
  </si>
  <si>
    <t>УУТЭ повышающий коэфф</t>
  </si>
  <si>
    <t>Содержание газовых сетей</t>
  </si>
  <si>
    <t>ТБО</t>
  </si>
  <si>
    <t>Уборка лестничных клетей</t>
  </si>
  <si>
    <t>Уборка придомовой территории</t>
  </si>
  <si>
    <t>Управление МКД</t>
  </si>
  <si>
    <t>Антенна</t>
  </si>
  <si>
    <t>ИТОГО ПО ДОМУ</t>
  </si>
  <si>
    <t>Январь 2015 г.</t>
  </si>
  <si>
    <t>Вид работ</t>
  </si>
  <si>
    <t>Место проведения работ</t>
  </si>
  <si>
    <t>Сумма</t>
  </si>
  <si>
    <t>Замена оконных блоков из ПВХ в подъезде</t>
  </si>
  <si>
    <t>Транспортная 59</t>
  </si>
  <si>
    <t>Подъезд № 1, №2, №3, №4</t>
  </si>
  <si>
    <t>ИТОГО</t>
  </si>
  <si>
    <t>Февраль 2015 г.</t>
  </si>
  <si>
    <t>Ремонт откосов после установки окон ПВХ</t>
  </si>
  <si>
    <t>Подъезды № 1,2,3,4</t>
  </si>
  <si>
    <t xml:space="preserve">Смена трубопровода ЦК ф 110 мм </t>
  </si>
  <si>
    <t>кв. 4-8 (подвал)</t>
  </si>
  <si>
    <t>Март 2015 г.</t>
  </si>
  <si>
    <t>Ремонт электропроводки, установка автоматических выключателей</t>
  </si>
  <si>
    <t>Замена трубопровода ХВС ф 89 мм (ввод)</t>
  </si>
  <si>
    <t xml:space="preserve">Смена трубопровода ЦК ф 100 мм </t>
  </si>
  <si>
    <t>кв. 7,10,11</t>
  </si>
  <si>
    <t>Апрель 2015 г.</t>
  </si>
  <si>
    <t>Установка и изготовление решеток в подъездах</t>
  </si>
  <si>
    <t xml:space="preserve">Смена трубопровода ХВС ф 25 мм </t>
  </si>
  <si>
    <t>кв. 1-5</t>
  </si>
  <si>
    <t>Май 2015 г.</t>
  </si>
  <si>
    <t>Подготовка к опрессовке внутренней системы ЦО: смена трубопровода ф 25,50,80 мм</t>
  </si>
  <si>
    <t>Август 2015 г.</t>
  </si>
  <si>
    <t>Ремонт кровли</t>
  </si>
  <si>
    <t>кв. 39</t>
  </si>
  <si>
    <t>Сентябрь 2015 г.</t>
  </si>
  <si>
    <t>кв.13</t>
  </si>
  <si>
    <t>ВСЕГО</t>
  </si>
  <si>
    <t>Т/о общедомовых приборов учета электроэнергии</t>
  </si>
  <si>
    <t>Обходы и осмотры подвала</t>
  </si>
  <si>
    <t>Осмотр и прочистка вентканалов и дымоходов</t>
  </si>
  <si>
    <t>кв. 1,2,4,17,21,22,25,26,27,28,29,32,35,38,39,42,44</t>
  </si>
  <si>
    <t>Устранение непрогрева системы ЦО, проверка на прогрев отопительных приборов</t>
  </si>
  <si>
    <t>кв. 1</t>
  </si>
  <si>
    <t>кв. 45,46,47,48,49,50,55,57,60,62,64,71,73,75,76,79,80</t>
  </si>
  <si>
    <t>Наполнение песочницы песком</t>
  </si>
  <si>
    <t>Закрытие отопительного периода: слив воды из системы</t>
  </si>
  <si>
    <t>Смена трубопровода ЦК ф 110 мм</t>
  </si>
  <si>
    <t>Опрессовка внутренней системы ЦО</t>
  </si>
  <si>
    <t>Благоустройство дворовой территории</t>
  </si>
  <si>
    <t>Июнь 2015 г.</t>
  </si>
  <si>
    <t>Корчевание пня и вывоз</t>
  </si>
  <si>
    <t>Июль 2015 г.</t>
  </si>
  <si>
    <t>Очистка кровли от мусора</t>
  </si>
  <si>
    <t>Окраска лавочек и металлических дверей</t>
  </si>
  <si>
    <t>Подготовка к запуску системы ЦО: промывка системы</t>
  </si>
  <si>
    <t>Октябрь 2015 г.</t>
  </si>
  <si>
    <t>Т/о УУТЭ ЦО</t>
  </si>
  <si>
    <t>Слив воды из системы ЦО</t>
  </si>
  <si>
    <t>Ноябрь 2015 г.</t>
  </si>
  <si>
    <t>Устранение непрогрева системы ЦО: ликвидация воздушных пробок в стояках</t>
  </si>
  <si>
    <t>кв. 2,6,10,14,18,17,1,5,9,13,64,68,72,76,80,63,67,71,75,79,80</t>
  </si>
  <si>
    <t>Декабрь 2015 г.</t>
  </si>
  <si>
    <t>№</t>
  </si>
  <si>
    <t xml:space="preserve">Наименование работ </t>
  </si>
  <si>
    <t>Стоимость, руб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</si>
</sst>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1" fillId="6" borderId="1" xfId="0" applyFont="1" applyFill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10" fillId="0" borderId="1" xfId="0" applyNumberFormat="1" applyFont="1" applyBorder="1" applyAlignment="1">
      <alignment horizontal="center" wrapText="1"/>
    </xf>
    <xf numFmtId="164" fontId="11" fillId="6" borderId="0" xfId="0" applyFont="1" applyFill="1" applyAlignment="1">
      <alignment horizontal="center"/>
    </xf>
    <xf numFmtId="164" fontId="10" fillId="0" borderId="1" xfId="0" applyNumberFormat="1" applyFont="1" applyBorder="1" applyAlignment="1">
      <alignment horizontal="justify"/>
    </xf>
    <xf numFmtId="164" fontId="9" fillId="0" borderId="1" xfId="0" applyFont="1" applyBorder="1" applyAlignment="1">
      <alignment horizontal="center" wrapText="1"/>
    </xf>
    <xf numFmtId="164" fontId="11" fillId="0" borderId="0" xfId="0" applyFont="1" applyFill="1" applyBorder="1" applyAlignment="1">
      <alignment horizontal="center"/>
    </xf>
    <xf numFmtId="164" fontId="11" fillId="7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5" fillId="5" borderId="1" xfId="0" applyFont="1" applyFill="1" applyBorder="1" applyAlignment="1">
      <alignment/>
    </xf>
    <xf numFmtId="164" fontId="11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65">
          <cell r="E265">
            <v>8172</v>
          </cell>
          <cell r="F265">
            <v>107286.66</v>
          </cell>
          <cell r="G265">
            <v>161059.68000000002</v>
          </cell>
          <cell r="H265">
            <v>154654.44</v>
          </cell>
          <cell r="I265">
            <v>177187.34</v>
          </cell>
          <cell r="J265">
            <v>84753.76000000001</v>
          </cell>
          <cell r="K265">
            <v>14577.24000000002</v>
          </cell>
        </row>
        <row r="266">
          <cell r="E266">
            <v>23509</v>
          </cell>
          <cell r="F266">
            <v>63132.77</v>
          </cell>
          <cell r="G266">
            <v>181699.63999999998</v>
          </cell>
          <cell r="H266">
            <v>203394.91999999998</v>
          </cell>
          <cell r="I266">
            <v>260643.13</v>
          </cell>
          <cell r="J266">
            <v>5884.559999999998</v>
          </cell>
          <cell r="K266">
            <v>1813.7200000000012</v>
          </cell>
        </row>
        <row r="267">
          <cell r="E267">
            <v>0</v>
          </cell>
          <cell r="F267">
            <v>-6685.38</v>
          </cell>
          <cell r="G267">
            <v>0</v>
          </cell>
          <cell r="H267">
            <v>0</v>
          </cell>
          <cell r="I267">
            <v>0</v>
          </cell>
          <cell r="J267">
            <v>-6685.38</v>
          </cell>
          <cell r="K267">
            <v>0</v>
          </cell>
        </row>
        <row r="268">
          <cell r="E268">
            <v>1264.41</v>
          </cell>
          <cell r="F268">
            <v>4078.13</v>
          </cell>
          <cell r="G268">
            <v>2136.9599999999996</v>
          </cell>
          <cell r="H268">
            <v>1246.56</v>
          </cell>
          <cell r="I268">
            <v>0</v>
          </cell>
          <cell r="J268">
            <v>5324.6900000000005</v>
          </cell>
          <cell r="K268">
            <v>2154.81</v>
          </cell>
        </row>
        <row r="269">
          <cell r="E269">
            <v>-10756.41</v>
          </cell>
          <cell r="F269">
            <v>49008.84</v>
          </cell>
          <cell r="G269">
            <v>0</v>
          </cell>
          <cell r="H269">
            <v>-347.2</v>
          </cell>
          <cell r="I269">
            <v>0</v>
          </cell>
          <cell r="J269">
            <v>48661.64</v>
          </cell>
          <cell r="K269">
            <v>-10409.21</v>
          </cell>
        </row>
        <row r="270">
          <cell r="E270">
            <v>0</v>
          </cell>
          <cell r="F270">
            <v>3200</v>
          </cell>
          <cell r="G270">
            <v>1920</v>
          </cell>
          <cell r="H270">
            <v>1920</v>
          </cell>
          <cell r="I270">
            <v>0</v>
          </cell>
          <cell r="J270">
            <v>5120</v>
          </cell>
          <cell r="K270">
            <v>0</v>
          </cell>
        </row>
        <row r="272">
          <cell r="E272">
            <v>4633.7</v>
          </cell>
          <cell r="F272">
            <v>37575.810000000005</v>
          </cell>
          <cell r="G272">
            <v>67811.8</v>
          </cell>
          <cell r="H272">
            <v>64468.07000000001</v>
          </cell>
          <cell r="I272">
            <v>101383.00000000001</v>
          </cell>
          <cell r="J272">
            <v>660.8799999999992</v>
          </cell>
          <cell r="K272">
            <v>7977.430000000003</v>
          </cell>
        </row>
        <row r="273">
          <cell r="E273">
            <v>3076.1000000000004</v>
          </cell>
          <cell r="F273">
            <v>-3076.1000000000004</v>
          </cell>
          <cell r="G273">
            <v>56750.34</v>
          </cell>
          <cell r="H273">
            <v>53944.479999999996</v>
          </cell>
          <cell r="I273">
            <v>56750.34</v>
          </cell>
          <cell r="J273">
            <v>-5881.960000000009</v>
          </cell>
          <cell r="K273">
            <v>5881.960000000009</v>
          </cell>
        </row>
        <row r="274">
          <cell r="E274">
            <v>-78.52</v>
          </cell>
          <cell r="F274">
            <v>-34394.280000000006</v>
          </cell>
          <cell r="G274">
            <v>21474.37</v>
          </cell>
          <cell r="H274">
            <v>20498.270000000004</v>
          </cell>
          <cell r="I274">
            <v>35978</v>
          </cell>
          <cell r="J274">
            <v>-49874.01</v>
          </cell>
          <cell r="K274">
            <v>897.5799999999979</v>
          </cell>
        </row>
        <row r="275">
          <cell r="E275">
            <v>0</v>
          </cell>
          <cell r="F275">
            <v>0</v>
          </cell>
          <cell r="G275">
            <v>1912.8600000000004</v>
          </cell>
          <cell r="H275">
            <v>1827.57</v>
          </cell>
          <cell r="I275">
            <v>5745.06</v>
          </cell>
          <cell r="J275">
            <v>-3917.4900000000007</v>
          </cell>
          <cell r="K275">
            <v>85.29000000000042</v>
          </cell>
        </row>
        <row r="276">
          <cell r="E276">
            <v>196.84</v>
          </cell>
          <cell r="F276">
            <v>9621</v>
          </cell>
          <cell r="G276">
            <v>3953.9100000000003</v>
          </cell>
          <cell r="H276">
            <v>3758.39</v>
          </cell>
          <cell r="I276">
            <v>0</v>
          </cell>
          <cell r="J276">
            <v>13379.39</v>
          </cell>
          <cell r="K276">
            <v>392.36000000000047</v>
          </cell>
        </row>
        <row r="277">
          <cell r="E277">
            <v>6.0600000000000005</v>
          </cell>
          <cell r="F277">
            <v>294.3</v>
          </cell>
          <cell r="G277">
            <v>116.28000000000002</v>
          </cell>
          <cell r="H277">
            <v>110.55000000000001</v>
          </cell>
          <cell r="I277">
            <v>0</v>
          </cell>
          <cell r="J277">
            <v>404.85</v>
          </cell>
          <cell r="K277">
            <v>11.790000000000003</v>
          </cell>
        </row>
        <row r="278">
          <cell r="E278">
            <v>1456.21</v>
          </cell>
          <cell r="F278">
            <v>-1456.21</v>
          </cell>
          <cell r="G278">
            <v>28297.58</v>
          </cell>
          <cell r="H278">
            <v>26898.470000000005</v>
          </cell>
          <cell r="I278">
            <v>28297.58</v>
          </cell>
          <cell r="J278">
            <v>-2855.32</v>
          </cell>
          <cell r="K278">
            <v>2855.3199999999997</v>
          </cell>
        </row>
        <row r="279">
          <cell r="E279">
            <v>598.82</v>
          </cell>
          <cell r="F279">
            <v>-21989.34</v>
          </cell>
          <cell r="G279">
            <v>13389.78</v>
          </cell>
          <cell r="H279">
            <v>12792.910000000002</v>
          </cell>
          <cell r="I279">
            <v>29920.075140000004</v>
          </cell>
          <cell r="J279">
            <v>-39116.50514</v>
          </cell>
          <cell r="K279">
            <v>1195.6899999999987</v>
          </cell>
        </row>
        <row r="280">
          <cell r="E280">
            <v>181.61</v>
          </cell>
          <cell r="F280">
            <v>-31368.78</v>
          </cell>
          <cell r="G280">
            <v>3527.5499999999993</v>
          </cell>
          <cell r="H280">
            <v>3353.11</v>
          </cell>
          <cell r="I280">
            <v>2011.1</v>
          </cell>
          <cell r="J280">
            <v>-30026.769999999997</v>
          </cell>
          <cell r="K280">
            <v>356.04999999999916</v>
          </cell>
        </row>
        <row r="282">
          <cell r="E282">
            <v>2777.81</v>
          </cell>
          <cell r="F282">
            <v>-2785.31</v>
          </cell>
          <cell r="G282">
            <v>57384.60000000001</v>
          </cell>
          <cell r="H282">
            <v>55102.439999999995</v>
          </cell>
          <cell r="I282">
            <v>57384.60000000001</v>
          </cell>
          <cell r="J282">
            <v>-5067.470000000016</v>
          </cell>
          <cell r="K282">
            <v>5059.970000000016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10692.96</v>
          </cell>
          <cell r="I284">
            <v>0</v>
          </cell>
          <cell r="J284">
            <v>10692.96</v>
          </cell>
          <cell r="K284">
            <v>-10692.96</v>
          </cell>
        </row>
        <row r="285">
          <cell r="E285">
            <v>672.4100000000001</v>
          </cell>
          <cell r="F285">
            <v>100.26</v>
          </cell>
          <cell r="G285">
            <v>11629.200000000003</v>
          </cell>
          <cell r="H285">
            <v>11109.320000000002</v>
          </cell>
          <cell r="I285">
            <v>11020.490000000002</v>
          </cell>
          <cell r="J285">
            <v>189.09</v>
          </cell>
          <cell r="K285">
            <v>1192.29</v>
          </cell>
        </row>
        <row r="286">
          <cell r="E286">
            <v>4028.95</v>
          </cell>
          <cell r="F286">
            <v>-3115.27</v>
          </cell>
          <cell r="G286">
            <v>73600.84</v>
          </cell>
          <cell r="H286">
            <v>70162.05</v>
          </cell>
          <cell r="I286">
            <v>72687.16</v>
          </cell>
          <cell r="J286">
            <v>-5640.379999999991</v>
          </cell>
          <cell r="K286">
            <v>7467.739999999991</v>
          </cell>
        </row>
        <row r="287">
          <cell r="E287">
            <v>-4689.56</v>
          </cell>
          <cell r="F287">
            <v>1884.39</v>
          </cell>
          <cell r="G287">
            <v>22571.64</v>
          </cell>
          <cell r="H287">
            <v>10433.43</v>
          </cell>
          <cell r="I287">
            <v>22571.64</v>
          </cell>
          <cell r="J287">
            <v>-10253.82</v>
          </cell>
          <cell r="K287">
            <v>7448.649999999998</v>
          </cell>
        </row>
        <row r="288">
          <cell r="E288">
            <v>5064.18</v>
          </cell>
          <cell r="F288">
            <v>-5064.18</v>
          </cell>
          <cell r="G288">
            <v>95641</v>
          </cell>
          <cell r="H288">
            <v>91837.40000000002</v>
          </cell>
          <cell r="I288">
            <v>95641</v>
          </cell>
          <cell r="J288">
            <v>-8867.77999999997</v>
          </cell>
          <cell r="K288">
            <v>8867.77999999997</v>
          </cell>
        </row>
        <row r="289">
          <cell r="E289">
            <v>4370.83</v>
          </cell>
          <cell r="F289">
            <v>-4370.83</v>
          </cell>
          <cell r="G289">
            <v>79797.63999999998</v>
          </cell>
          <cell r="H289">
            <v>76067.09</v>
          </cell>
          <cell r="I289">
            <v>79797.63999999998</v>
          </cell>
          <cell r="J289">
            <v>-8101.379999999979</v>
          </cell>
          <cell r="K289">
            <v>8101.379999999979</v>
          </cell>
        </row>
        <row r="290">
          <cell r="E290">
            <v>612.86</v>
          </cell>
          <cell r="F290">
            <v>-612.86</v>
          </cell>
          <cell r="G290">
            <v>12177.63</v>
          </cell>
          <cell r="H290">
            <v>11683.46</v>
          </cell>
          <cell r="I290">
            <v>12177.63</v>
          </cell>
          <cell r="J290">
            <v>-1107.0300000000007</v>
          </cell>
          <cell r="K290">
            <v>1107.0300000000007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workbookViewId="0" topLeftCell="B1">
      <selection activeCell="I28" sqref="I28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8515625" style="0" customWidth="1"/>
    <col min="5" max="5" width="17.7109375" style="0" customWidth="1"/>
    <col min="6" max="6" width="18.140625" style="0" customWidth="1"/>
    <col min="7" max="7" width="21.7109375" style="0" customWidth="1"/>
    <col min="8" max="8" width="21.8515625" style="0" customWidth="1"/>
    <col min="9" max="9" width="20.57421875" style="0" customWidth="1"/>
    <col min="10" max="10" width="15.8515625" style="0" customWidth="1"/>
    <col min="11" max="11" width="16.421875" style="0" customWidth="1"/>
    <col min="12" max="12" width="15.57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30.7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9</v>
      </c>
      <c r="B5" s="10" t="s">
        <v>14</v>
      </c>
      <c r="C5" s="10">
        <v>59</v>
      </c>
      <c r="D5" s="9"/>
      <c r="E5" s="9"/>
      <c r="F5" s="9"/>
      <c r="G5" s="9"/>
      <c r="H5" s="9"/>
      <c r="I5" s="9"/>
      <c r="J5" s="9"/>
      <c r="K5" s="9"/>
      <c r="L5" s="11" t="s">
        <v>15</v>
      </c>
    </row>
    <row r="6" spans="1:12" ht="12.75">
      <c r="A6" s="12">
        <v>2</v>
      </c>
      <c r="B6" s="13"/>
      <c r="C6" s="13"/>
      <c r="D6" s="13" t="s">
        <v>16</v>
      </c>
      <c r="E6" s="14">
        <f>'[1]Лицевые счета домов свод'!E265</f>
        <v>8172</v>
      </c>
      <c r="F6" s="14">
        <f>'[1]Лицевые счета домов свод'!F265</f>
        <v>107286.66</v>
      </c>
      <c r="G6" s="14">
        <f>'[1]Лицевые счета домов свод'!G265</f>
        <v>161059.68000000002</v>
      </c>
      <c r="H6" s="14">
        <f>'[1]Лицевые счета домов свод'!H265</f>
        <v>154654.44</v>
      </c>
      <c r="I6" s="14">
        <f>'[1]Лицевые счета домов свод'!I265</f>
        <v>177187.34</v>
      </c>
      <c r="J6" s="14">
        <f>'[1]Лицевые счета домов свод'!J265</f>
        <v>84753.76000000001</v>
      </c>
      <c r="K6" s="14">
        <f>'[1]Лицевые счета домов свод'!K265</f>
        <v>14577.24000000002</v>
      </c>
      <c r="L6" s="15"/>
    </row>
    <row r="7" spans="1:12" ht="12.75">
      <c r="A7" s="13"/>
      <c r="B7" s="13"/>
      <c r="C7" s="13"/>
      <c r="D7" s="13" t="s">
        <v>17</v>
      </c>
      <c r="E7" s="14">
        <f>'[1]Лицевые счета домов свод'!E266</f>
        <v>23509</v>
      </c>
      <c r="F7" s="14">
        <f>'[1]Лицевые счета домов свод'!F266</f>
        <v>63132.77</v>
      </c>
      <c r="G7" s="14">
        <f>'[1]Лицевые счета домов свод'!G266</f>
        <v>181699.63999999998</v>
      </c>
      <c r="H7" s="14">
        <f>'[1]Лицевые счета домов свод'!H266</f>
        <v>203394.91999999998</v>
      </c>
      <c r="I7" s="14">
        <f>'[1]Лицевые счета домов свод'!I266</f>
        <v>260643.13</v>
      </c>
      <c r="J7" s="14">
        <f>'[1]Лицевые счета домов свод'!J266</f>
        <v>5884.559999999998</v>
      </c>
      <c r="K7" s="14">
        <f>'[1]Лицевые счета домов свод'!K266</f>
        <v>1813.7200000000012</v>
      </c>
      <c r="L7" s="15"/>
    </row>
    <row r="8" spans="1:12" ht="12.75">
      <c r="A8" s="13"/>
      <c r="B8" s="13"/>
      <c r="C8" s="13"/>
      <c r="D8" s="13" t="s">
        <v>18</v>
      </c>
      <c r="E8" s="14">
        <f>'[1]Лицевые счета домов свод'!E267</f>
        <v>0</v>
      </c>
      <c r="F8" s="14">
        <f>'[1]Лицевые счета домов свод'!F267</f>
        <v>-6685.38</v>
      </c>
      <c r="G8" s="14">
        <f>'[1]Лицевые счета домов свод'!G267</f>
        <v>0</v>
      </c>
      <c r="H8" s="14">
        <f>'[1]Лицевые счета домов свод'!H267</f>
        <v>0</v>
      </c>
      <c r="I8" s="14">
        <f>'[1]Лицевые счета домов свод'!I267</f>
        <v>0</v>
      </c>
      <c r="J8" s="14">
        <f>'[1]Лицевые счета домов свод'!J267</f>
        <v>-6685.38</v>
      </c>
      <c r="K8" s="14">
        <f>'[1]Лицевые счета домов свод'!K267</f>
        <v>0</v>
      </c>
      <c r="L8" s="15"/>
    </row>
    <row r="9" spans="1:12" ht="12.75">
      <c r="A9" s="13"/>
      <c r="B9" s="13"/>
      <c r="C9" s="13"/>
      <c r="D9" s="13" t="s">
        <v>19</v>
      </c>
      <c r="E9" s="14">
        <f>'[1]Лицевые счета домов свод'!E268</f>
        <v>1264.41</v>
      </c>
      <c r="F9" s="14">
        <f>'[1]Лицевые счета домов свод'!F268</f>
        <v>4078.13</v>
      </c>
      <c r="G9" s="14">
        <f>'[1]Лицевые счета домов свод'!G268</f>
        <v>2136.9599999999996</v>
      </c>
      <c r="H9" s="14">
        <f>'[1]Лицевые счета домов свод'!H268</f>
        <v>1246.56</v>
      </c>
      <c r="I9" s="14">
        <f>'[1]Лицевые счета домов свод'!I268</f>
        <v>0</v>
      </c>
      <c r="J9" s="14">
        <f>'[1]Лицевые счета домов свод'!J268</f>
        <v>5324.6900000000005</v>
      </c>
      <c r="K9" s="14">
        <f>'[1]Лицевые счета домов свод'!K268</f>
        <v>2154.81</v>
      </c>
      <c r="L9" s="15"/>
    </row>
    <row r="10" spans="1:12" ht="12.75">
      <c r="A10" s="13"/>
      <c r="B10" s="13"/>
      <c r="C10" s="13"/>
      <c r="D10" s="13" t="s">
        <v>20</v>
      </c>
      <c r="E10" s="14">
        <f>'[1]Лицевые счета домов свод'!E269</f>
        <v>-10756.41</v>
      </c>
      <c r="F10" s="14">
        <f>'[1]Лицевые счета домов свод'!F269</f>
        <v>49008.84</v>
      </c>
      <c r="G10" s="14">
        <f>'[1]Лицевые счета домов свод'!G269</f>
        <v>0</v>
      </c>
      <c r="H10" s="14">
        <f>'[1]Лицевые счета домов свод'!H269</f>
        <v>-347.2</v>
      </c>
      <c r="I10" s="14">
        <f>'[1]Лицевые счета домов свод'!I269</f>
        <v>0</v>
      </c>
      <c r="J10" s="14">
        <f>'[1]Лицевые счета домов свод'!J269</f>
        <v>48661.64</v>
      </c>
      <c r="K10" s="14">
        <f>'[1]Лицевые счета домов свод'!K269</f>
        <v>-10409.21</v>
      </c>
      <c r="L10" s="15"/>
    </row>
    <row r="11" spans="1:12" ht="12.75">
      <c r="A11" s="13"/>
      <c r="B11" s="13"/>
      <c r="C11" s="13"/>
      <c r="D11" s="13" t="s">
        <v>21</v>
      </c>
      <c r="E11" s="14">
        <f>'[1]Лицевые счета домов свод'!E270</f>
        <v>0</v>
      </c>
      <c r="F11" s="14">
        <f>'[1]Лицевые счета домов свод'!F270</f>
        <v>3200</v>
      </c>
      <c r="G11" s="14">
        <f>'[1]Лицевые счета домов свод'!G270</f>
        <v>1920</v>
      </c>
      <c r="H11" s="14">
        <f>'[1]Лицевые счета домов свод'!H270</f>
        <v>1920</v>
      </c>
      <c r="I11" s="14">
        <f>'[1]Лицевые счета домов свод'!I270</f>
        <v>0</v>
      </c>
      <c r="J11" s="14">
        <f>'[1]Лицевые счета домов свод'!J270</f>
        <v>5120</v>
      </c>
      <c r="K11" s="14">
        <f>'[1]Лицевые счета домов свод'!K270</f>
        <v>0</v>
      </c>
      <c r="L11" s="15"/>
    </row>
    <row r="12" spans="1:12" ht="12.75">
      <c r="A12" s="13"/>
      <c r="B12" s="13"/>
      <c r="C12" s="13"/>
      <c r="D12" s="5" t="s">
        <v>22</v>
      </c>
      <c r="E12" s="5">
        <f>SUM(E6:E11)</f>
        <v>22189</v>
      </c>
      <c r="F12" s="5">
        <f>SUM(F6:F11)</f>
        <v>220021.02</v>
      </c>
      <c r="G12" s="5">
        <f>SUM(G6:G11)</f>
        <v>346816.28</v>
      </c>
      <c r="H12" s="5">
        <f>SUM(H6:H11)</f>
        <v>360868.72</v>
      </c>
      <c r="I12" s="5">
        <f>SUM(I6:I11)</f>
        <v>437830.47</v>
      </c>
      <c r="J12" s="5">
        <f>SUM(J6:J11)</f>
        <v>143059.27000000002</v>
      </c>
      <c r="K12" s="5">
        <f>SUM(K6:K11)</f>
        <v>8136.560000000021</v>
      </c>
      <c r="L12" s="16"/>
    </row>
    <row r="13" spans="1:12" ht="18.75" customHeight="1">
      <c r="A13" s="13"/>
      <c r="B13" s="13"/>
      <c r="C13" s="13"/>
      <c r="D13" s="17" t="s">
        <v>23</v>
      </c>
      <c r="E13" s="14">
        <f>'[1]Лицевые счета домов свод'!E272</f>
        <v>4633.7</v>
      </c>
      <c r="F13" s="14">
        <f>'[1]Лицевые счета домов свод'!F272</f>
        <v>37575.810000000005</v>
      </c>
      <c r="G13" s="14">
        <f>'[1]Лицевые счета домов свод'!G272</f>
        <v>67811.8</v>
      </c>
      <c r="H13" s="14">
        <f>'[1]Лицевые счета домов свод'!H272</f>
        <v>64468.07000000001</v>
      </c>
      <c r="I13" s="14">
        <f>'[1]Лицевые счета домов свод'!I272</f>
        <v>101383.00000000001</v>
      </c>
      <c r="J13" s="14">
        <f>'[1]Лицевые счета домов свод'!J272</f>
        <v>660.8799999999992</v>
      </c>
      <c r="K13" s="14">
        <f>'[1]Лицевые счета домов свод'!K272</f>
        <v>7977.430000000003</v>
      </c>
      <c r="L13" s="15"/>
    </row>
    <row r="14" spans="1:12" ht="26.25" customHeight="1">
      <c r="A14" s="13"/>
      <c r="B14" s="13"/>
      <c r="C14" s="13"/>
      <c r="D14" s="17" t="s">
        <v>24</v>
      </c>
      <c r="E14" s="14">
        <f>'[1]Лицевые счета домов свод'!E273</f>
        <v>3076.1000000000004</v>
      </c>
      <c r="F14" s="14">
        <f>'[1]Лицевые счета домов свод'!F273</f>
        <v>-3076.1000000000004</v>
      </c>
      <c r="G14" s="14">
        <f>'[1]Лицевые счета домов свод'!G273</f>
        <v>56750.34</v>
      </c>
      <c r="H14" s="14">
        <f>'[1]Лицевые счета домов свод'!H273</f>
        <v>53944.479999999996</v>
      </c>
      <c r="I14" s="14">
        <f>'[1]Лицевые счета домов свод'!I273</f>
        <v>56750.34</v>
      </c>
      <c r="J14" s="14">
        <f>'[1]Лицевые счета домов свод'!J273</f>
        <v>-5881.960000000009</v>
      </c>
      <c r="K14" s="14">
        <f>'[1]Лицевые счета домов свод'!K273</f>
        <v>5881.960000000009</v>
      </c>
      <c r="L14" s="15"/>
    </row>
    <row r="15" spans="1:12" ht="31.5" customHeight="1">
      <c r="A15" s="13"/>
      <c r="B15" s="13"/>
      <c r="C15" s="13"/>
      <c r="D15" s="17" t="s">
        <v>25</v>
      </c>
      <c r="E15" s="14">
        <f>'[1]Лицевые счета домов свод'!E274</f>
        <v>-78.52</v>
      </c>
      <c r="F15" s="14">
        <f>'[1]Лицевые счета домов свод'!F274</f>
        <v>-34394.280000000006</v>
      </c>
      <c r="G15" s="14">
        <f>'[1]Лицевые счета домов свод'!G274</f>
        <v>21474.37</v>
      </c>
      <c r="H15" s="14">
        <f>'[1]Лицевые счета домов свод'!H274</f>
        <v>20498.270000000004</v>
      </c>
      <c r="I15" s="14">
        <f>'[1]Лицевые счета домов свод'!I274</f>
        <v>35978</v>
      </c>
      <c r="J15" s="14">
        <f>'[1]Лицевые счета домов свод'!J274</f>
        <v>-49874.01</v>
      </c>
      <c r="K15" s="14">
        <f>'[1]Лицевые счета домов свод'!K274</f>
        <v>897.5799999999979</v>
      </c>
      <c r="L15" s="15"/>
    </row>
    <row r="16" spans="1:12" ht="31.5" customHeight="1">
      <c r="A16" s="13"/>
      <c r="B16" s="13"/>
      <c r="C16" s="13"/>
      <c r="D16" s="17" t="s">
        <v>26</v>
      </c>
      <c r="E16" s="14">
        <f>'[1]Лицевые счета домов свод'!E275</f>
        <v>0</v>
      </c>
      <c r="F16" s="14">
        <f>'[1]Лицевые счета домов свод'!F275</f>
        <v>0</v>
      </c>
      <c r="G16" s="14">
        <f>'[1]Лицевые счета домов свод'!G275</f>
        <v>1912.8600000000004</v>
      </c>
      <c r="H16" s="14">
        <f>'[1]Лицевые счета домов свод'!H275</f>
        <v>1827.57</v>
      </c>
      <c r="I16" s="14">
        <f>'[1]Лицевые счета домов свод'!I275</f>
        <v>5745.06</v>
      </c>
      <c r="J16" s="14">
        <f>'[1]Лицевые счета домов свод'!J275</f>
        <v>-3917.4900000000007</v>
      </c>
      <c r="K16" s="14">
        <f>'[1]Лицевые счета домов свод'!K275</f>
        <v>85.29000000000042</v>
      </c>
      <c r="L16" s="15"/>
    </row>
    <row r="17" spans="1:12" ht="12.75">
      <c r="A17" s="13"/>
      <c r="B17" s="13"/>
      <c r="C17" s="13"/>
      <c r="D17" s="13" t="s">
        <v>27</v>
      </c>
      <c r="E17" s="14">
        <f>'[1]Лицевые счета домов свод'!E276</f>
        <v>196.84</v>
      </c>
      <c r="F17" s="14">
        <f>'[1]Лицевые счета домов свод'!F276</f>
        <v>9621</v>
      </c>
      <c r="G17" s="14">
        <f>'[1]Лицевые счета домов свод'!G276</f>
        <v>3953.9100000000003</v>
      </c>
      <c r="H17" s="14">
        <f>'[1]Лицевые счета домов свод'!H276</f>
        <v>3758.39</v>
      </c>
      <c r="I17" s="14">
        <f>'[1]Лицевые счета домов свод'!I276</f>
        <v>0</v>
      </c>
      <c r="J17" s="14">
        <f>'[1]Лицевые счета домов свод'!J276</f>
        <v>13379.39</v>
      </c>
      <c r="K17" s="14">
        <f>'[1]Лицевые счета домов свод'!K276</f>
        <v>392.36000000000047</v>
      </c>
      <c r="L17" s="15"/>
    </row>
    <row r="18" spans="1:12" ht="27.75" customHeight="1">
      <c r="A18" s="13"/>
      <c r="B18" s="13"/>
      <c r="C18" s="13"/>
      <c r="D18" s="17" t="s">
        <v>28</v>
      </c>
      <c r="E18" s="14">
        <f>'[1]Лицевые счета домов свод'!E277</f>
        <v>6.0600000000000005</v>
      </c>
      <c r="F18" s="14">
        <f>'[1]Лицевые счета домов свод'!F277</f>
        <v>294.3</v>
      </c>
      <c r="G18" s="14">
        <f>'[1]Лицевые счета домов свод'!G277</f>
        <v>116.28000000000002</v>
      </c>
      <c r="H18" s="14">
        <f>'[1]Лицевые счета домов свод'!H277</f>
        <v>110.55000000000001</v>
      </c>
      <c r="I18" s="14">
        <f>'[1]Лицевые счета домов свод'!I277</f>
        <v>0</v>
      </c>
      <c r="J18" s="14">
        <f>'[1]Лицевые счета домов свод'!J277</f>
        <v>404.85</v>
      </c>
      <c r="K18" s="14">
        <f>'[1]Лицевые счета домов свод'!K277</f>
        <v>11.790000000000003</v>
      </c>
      <c r="L18" s="15"/>
    </row>
    <row r="19" spans="1:12" ht="47.25" customHeight="1">
      <c r="A19" s="13"/>
      <c r="B19" s="13"/>
      <c r="C19" s="13"/>
      <c r="D19" s="17" t="s">
        <v>29</v>
      </c>
      <c r="E19" s="14">
        <f>'[1]Лицевые счета домов свод'!E278</f>
        <v>1456.21</v>
      </c>
      <c r="F19" s="14">
        <f>'[1]Лицевые счета домов свод'!F278</f>
        <v>-1456.21</v>
      </c>
      <c r="G19" s="14">
        <f>'[1]Лицевые счета домов свод'!G278</f>
        <v>28297.58</v>
      </c>
      <c r="H19" s="14">
        <f>'[1]Лицевые счета домов свод'!H278</f>
        <v>26898.470000000005</v>
      </c>
      <c r="I19" s="14">
        <f>'[1]Лицевые счета домов свод'!I278</f>
        <v>28297.58</v>
      </c>
      <c r="J19" s="14">
        <f>'[1]Лицевые счета домов свод'!J278</f>
        <v>-2855.32</v>
      </c>
      <c r="K19" s="14">
        <f>'[1]Лицевые счета домов свод'!K278</f>
        <v>2855.3199999999997</v>
      </c>
      <c r="L19" s="15"/>
    </row>
    <row r="20" spans="1:12" ht="24" customHeight="1">
      <c r="A20" s="13"/>
      <c r="B20" s="13"/>
      <c r="C20" s="13"/>
      <c r="D20" s="17" t="s">
        <v>30</v>
      </c>
      <c r="E20" s="14">
        <f>'[1]Лицевые счета домов свод'!E279</f>
        <v>598.82</v>
      </c>
      <c r="F20" s="14">
        <f>'[1]Лицевые счета домов свод'!F279</f>
        <v>-21989.34</v>
      </c>
      <c r="G20" s="14">
        <f>'[1]Лицевые счета домов свод'!G279</f>
        <v>13389.78</v>
      </c>
      <c r="H20" s="14">
        <f>'[1]Лицевые счета домов свод'!H279</f>
        <v>12792.910000000002</v>
      </c>
      <c r="I20" s="14">
        <f>'[1]Лицевые счета домов свод'!I279</f>
        <v>29920.075140000004</v>
      </c>
      <c r="J20" s="14">
        <f>'[1]Лицевые счета домов свод'!J279</f>
        <v>-39116.50514</v>
      </c>
      <c r="K20" s="14">
        <f>'[1]Лицевые счета домов свод'!K279</f>
        <v>1195.6899999999987</v>
      </c>
      <c r="L20" s="15"/>
    </row>
    <row r="21" spans="1:12" ht="30.75" customHeight="1">
      <c r="A21" s="13"/>
      <c r="B21" s="13"/>
      <c r="C21" s="13"/>
      <c r="D21" s="17" t="s">
        <v>31</v>
      </c>
      <c r="E21" s="14">
        <f>'[1]Лицевые счета домов свод'!E280</f>
        <v>181.61</v>
      </c>
      <c r="F21" s="14">
        <f>'[1]Лицевые счета домов свод'!F280</f>
        <v>-31368.78</v>
      </c>
      <c r="G21" s="14">
        <f>'[1]Лицевые счета домов свод'!G280</f>
        <v>3527.5499999999993</v>
      </c>
      <c r="H21" s="14">
        <f>'[1]Лицевые счета домов свод'!H280</f>
        <v>3353.11</v>
      </c>
      <c r="I21" s="14">
        <f>'[1]Лицевые счета домов свод'!I280</f>
        <v>2011.1</v>
      </c>
      <c r="J21" s="14">
        <f>'[1]Лицевые счета домов свод'!J280</f>
        <v>-30026.769999999997</v>
      </c>
      <c r="K21" s="14">
        <f>'[1]Лицевые счета домов свод'!K280</f>
        <v>356.04999999999916</v>
      </c>
      <c r="L21" s="15"/>
    </row>
    <row r="22" spans="1:12" ht="12.75">
      <c r="A22" s="13"/>
      <c r="B22" s="13"/>
      <c r="C22" s="13"/>
      <c r="D22" s="5" t="s">
        <v>32</v>
      </c>
      <c r="E22" s="5">
        <f>SUM(E13:E21)</f>
        <v>10070.82</v>
      </c>
      <c r="F22" s="5">
        <f>SUM(F13:F21)</f>
        <v>-44793.6</v>
      </c>
      <c r="G22" s="5">
        <f>SUM(G13:G21)</f>
        <v>197234.47</v>
      </c>
      <c r="H22" s="5">
        <f>SUM(H13:H21)</f>
        <v>187651.82</v>
      </c>
      <c r="I22" s="18">
        <f>SUM(I13:I21)</f>
        <v>260085.15514000005</v>
      </c>
      <c r="J22" s="18">
        <f>SUM(J13:J21)</f>
        <v>-117226.93513999999</v>
      </c>
      <c r="K22" s="5">
        <f>SUM(K13:K21)</f>
        <v>19653.47000000001</v>
      </c>
      <c r="L22" s="16"/>
    </row>
    <row r="23" spans="1:12" ht="12.75">
      <c r="A23" s="13"/>
      <c r="B23" s="13"/>
      <c r="C23" s="13"/>
      <c r="D23" s="13" t="s">
        <v>33</v>
      </c>
      <c r="E23" s="14">
        <f>'[1]Лицевые счета домов свод'!E282</f>
        <v>2777.81</v>
      </c>
      <c r="F23" s="14">
        <f>'[1]Лицевые счета домов свод'!F282</f>
        <v>-2785.31</v>
      </c>
      <c r="G23" s="14">
        <f>'[1]Лицевые счета домов свод'!G282</f>
        <v>57384.60000000001</v>
      </c>
      <c r="H23" s="14">
        <f>'[1]Лицевые счета домов свод'!H282</f>
        <v>55102.439999999995</v>
      </c>
      <c r="I23" s="14">
        <f>'[1]Лицевые счета домов свод'!I282</f>
        <v>57384.60000000001</v>
      </c>
      <c r="J23" s="14">
        <f>'[1]Лицевые счета домов свод'!J282</f>
        <v>-5067.470000000016</v>
      </c>
      <c r="K23" s="14">
        <f>'[1]Лицевые счета домов свод'!K282</f>
        <v>5059.970000000016</v>
      </c>
      <c r="L23" s="15"/>
    </row>
    <row r="24" spans="1:12" ht="12.75">
      <c r="A24" s="13"/>
      <c r="B24" s="13"/>
      <c r="C24" s="13"/>
      <c r="D24" s="13" t="s">
        <v>34</v>
      </c>
      <c r="E24" s="14">
        <f>'[1]Лицевые счета домов свод'!E283</f>
        <v>0</v>
      </c>
      <c r="F24" s="14">
        <f>'[1]Лицевые счета домов свод'!F283</f>
        <v>0</v>
      </c>
      <c r="G24" s="14">
        <f>'[1]Лицевые счета домов свод'!G283</f>
        <v>0</v>
      </c>
      <c r="H24" s="14">
        <f>'[1]Лицевые счета домов свод'!H283</f>
        <v>0</v>
      </c>
      <c r="I24" s="14">
        <f>'[1]Лицевые счета домов свод'!I283</f>
        <v>0</v>
      </c>
      <c r="J24" s="14">
        <f>'[1]Лицевые счета домов свод'!J283</f>
        <v>0</v>
      </c>
      <c r="K24" s="14">
        <f>'[1]Лицевые счета домов свод'!K283</f>
        <v>0</v>
      </c>
      <c r="L24" s="15"/>
    </row>
    <row r="25" spans="1:12" ht="12.75">
      <c r="A25" s="13"/>
      <c r="B25" s="13"/>
      <c r="C25" s="13"/>
      <c r="D25" s="13" t="s">
        <v>35</v>
      </c>
      <c r="E25" s="14">
        <f>'[1]Лицевые счета домов свод'!E284</f>
        <v>0</v>
      </c>
      <c r="F25" s="14">
        <f>'[1]Лицевые счета домов свод'!F284</f>
        <v>0</v>
      </c>
      <c r="G25" s="14">
        <f>'[1]Лицевые счета домов свод'!G284</f>
        <v>0</v>
      </c>
      <c r="H25" s="14">
        <f>'[1]Лицевые счета домов свод'!H284</f>
        <v>10692.96</v>
      </c>
      <c r="I25" s="14">
        <f>'[1]Лицевые счета домов свод'!I284</f>
        <v>0</v>
      </c>
      <c r="J25" s="14">
        <f>'[1]Лицевые счета домов свод'!J284</f>
        <v>10692.96</v>
      </c>
      <c r="K25" s="14">
        <f>'[1]Лицевые счета домов свод'!K284</f>
        <v>-10692.96</v>
      </c>
      <c r="L25" s="15"/>
    </row>
    <row r="26" spans="1:12" ht="12.75">
      <c r="A26" s="13"/>
      <c r="B26" s="13"/>
      <c r="C26" s="13"/>
      <c r="D26" s="13" t="s">
        <v>36</v>
      </c>
      <c r="E26" s="14">
        <f>'[1]Лицевые счета домов свод'!E285</f>
        <v>672.4100000000001</v>
      </c>
      <c r="F26" s="14">
        <f>'[1]Лицевые счета домов свод'!F285</f>
        <v>100.26</v>
      </c>
      <c r="G26" s="14">
        <f>'[1]Лицевые счета домов свод'!G285</f>
        <v>11629.200000000003</v>
      </c>
      <c r="H26" s="14">
        <f>'[1]Лицевые счета домов свод'!H285</f>
        <v>11109.320000000002</v>
      </c>
      <c r="I26" s="14">
        <f>'[1]Лицевые счета домов свод'!I285</f>
        <v>11020.490000000002</v>
      </c>
      <c r="J26" s="14">
        <f>'[1]Лицевые счета домов свод'!J285</f>
        <v>189.09</v>
      </c>
      <c r="K26" s="14">
        <f>'[1]Лицевые счета домов свод'!K285</f>
        <v>1192.29</v>
      </c>
      <c r="L26" s="15"/>
    </row>
    <row r="27" spans="1:12" ht="12.75">
      <c r="A27" s="13"/>
      <c r="B27" s="13"/>
      <c r="C27" s="13"/>
      <c r="D27" s="13" t="s">
        <v>37</v>
      </c>
      <c r="E27" s="14">
        <f>'[1]Лицевые счета домов свод'!E286</f>
        <v>4028.95</v>
      </c>
      <c r="F27" s="14">
        <f>'[1]Лицевые счета домов свод'!F286</f>
        <v>-3115.27</v>
      </c>
      <c r="G27" s="14">
        <f>'[1]Лицевые счета домов свод'!G286</f>
        <v>73600.84</v>
      </c>
      <c r="H27" s="14">
        <f>'[1]Лицевые счета домов свод'!H286</f>
        <v>70162.05</v>
      </c>
      <c r="I27" s="14">
        <f>'[1]Лицевые счета домов свод'!I286</f>
        <v>72687.16</v>
      </c>
      <c r="J27" s="14">
        <f>'[1]Лицевые счета домов свод'!J286</f>
        <v>-5640.379999999991</v>
      </c>
      <c r="K27" s="14">
        <f>'[1]Лицевые счета домов свод'!K286</f>
        <v>7467.739999999991</v>
      </c>
      <c r="L27" s="15"/>
    </row>
    <row r="28" spans="1:12" ht="12.75">
      <c r="A28" s="13"/>
      <c r="B28" s="13"/>
      <c r="C28" s="13"/>
      <c r="D28" s="13" t="s">
        <v>38</v>
      </c>
      <c r="E28" s="14">
        <f>'[1]Лицевые счета домов свод'!E287</f>
        <v>-4689.56</v>
      </c>
      <c r="F28" s="14">
        <f>'[1]Лицевые счета домов свод'!F287</f>
        <v>1884.39</v>
      </c>
      <c r="G28" s="14">
        <f>'[1]Лицевые счета домов свод'!G287</f>
        <v>22571.64</v>
      </c>
      <c r="H28" s="14">
        <f>'[1]Лицевые счета домов свод'!H287</f>
        <v>10433.43</v>
      </c>
      <c r="I28" s="14">
        <f>'[1]Лицевые счета домов свод'!I287</f>
        <v>22571.64</v>
      </c>
      <c r="J28" s="14">
        <f>'[1]Лицевые счета домов свод'!J287</f>
        <v>-10253.82</v>
      </c>
      <c r="K28" s="14">
        <f>'[1]Лицевые счета домов свод'!K287</f>
        <v>7448.649999999998</v>
      </c>
      <c r="L28" s="15"/>
    </row>
    <row r="29" spans="1:12" ht="12.75">
      <c r="A29" s="13"/>
      <c r="B29" s="13"/>
      <c r="C29" s="13"/>
      <c r="D29" s="13" t="s">
        <v>39</v>
      </c>
      <c r="E29" s="14">
        <f>'[1]Лицевые счета домов свод'!E288</f>
        <v>5064.18</v>
      </c>
      <c r="F29" s="14">
        <f>'[1]Лицевые счета домов свод'!F288</f>
        <v>-5064.18</v>
      </c>
      <c r="G29" s="14">
        <f>'[1]Лицевые счета домов свод'!G288</f>
        <v>95641</v>
      </c>
      <c r="H29" s="14">
        <f>'[1]Лицевые счета домов свод'!H288</f>
        <v>91837.40000000002</v>
      </c>
      <c r="I29" s="14">
        <f>'[1]Лицевые счета домов свод'!I288</f>
        <v>95641</v>
      </c>
      <c r="J29" s="14">
        <f>'[1]Лицевые счета домов свод'!J288</f>
        <v>-8867.77999999997</v>
      </c>
      <c r="K29" s="14">
        <f>'[1]Лицевые счета домов свод'!K288</f>
        <v>8867.77999999997</v>
      </c>
      <c r="L29" s="15"/>
    </row>
    <row r="30" spans="1:12" ht="12.75">
      <c r="A30" s="13"/>
      <c r="B30" s="13"/>
      <c r="C30" s="13"/>
      <c r="D30" s="13" t="s">
        <v>40</v>
      </c>
      <c r="E30" s="14">
        <f>'[1]Лицевые счета домов свод'!E289</f>
        <v>4370.83</v>
      </c>
      <c r="F30" s="14">
        <f>'[1]Лицевые счета домов свод'!F289</f>
        <v>-4370.83</v>
      </c>
      <c r="G30" s="14">
        <f>'[1]Лицевые счета домов свод'!G289</f>
        <v>79797.63999999998</v>
      </c>
      <c r="H30" s="14">
        <f>'[1]Лицевые счета домов свод'!H289</f>
        <v>76067.09</v>
      </c>
      <c r="I30" s="14">
        <f>'[1]Лицевые счета домов свод'!I289</f>
        <v>79797.63999999998</v>
      </c>
      <c r="J30" s="14">
        <f>'[1]Лицевые счета домов свод'!J289</f>
        <v>-8101.379999999979</v>
      </c>
      <c r="K30" s="14">
        <f>'[1]Лицевые счета домов свод'!K289</f>
        <v>8101.379999999979</v>
      </c>
      <c r="L30" s="15"/>
    </row>
    <row r="31" spans="1:12" ht="12.75">
      <c r="A31" s="13"/>
      <c r="B31" s="13"/>
      <c r="C31" s="13"/>
      <c r="D31" s="13" t="s">
        <v>41</v>
      </c>
      <c r="E31" s="14">
        <f>'[1]Лицевые счета домов свод'!E290</f>
        <v>612.86</v>
      </c>
      <c r="F31" s="14">
        <f>'[1]Лицевые счета домов свод'!F290</f>
        <v>-612.86</v>
      </c>
      <c r="G31" s="14">
        <f>'[1]Лицевые счета домов свод'!G290</f>
        <v>12177.63</v>
      </c>
      <c r="H31" s="14">
        <f>'[1]Лицевые счета домов свод'!H290</f>
        <v>11683.46</v>
      </c>
      <c r="I31" s="14">
        <f>'[1]Лицевые счета домов свод'!I290</f>
        <v>12177.63</v>
      </c>
      <c r="J31" s="14">
        <f>'[1]Лицевые счета домов свод'!J290</f>
        <v>-1107.0300000000007</v>
      </c>
      <c r="K31" s="14">
        <f>'[1]Лицевые счета домов свод'!K290</f>
        <v>1107.0300000000007</v>
      </c>
      <c r="L31" s="15"/>
    </row>
    <row r="32" spans="1:12" ht="12.75">
      <c r="A32" s="9"/>
      <c r="B32" s="19" t="s">
        <v>42</v>
      </c>
      <c r="C32" s="19"/>
      <c r="D32" s="19"/>
      <c r="E32" s="19">
        <f>SUM(E23:E31)+E12+E22</f>
        <v>45097.299999999996</v>
      </c>
      <c r="F32" s="19">
        <f>SUM(F23:F31)+F12+F22</f>
        <v>161263.62</v>
      </c>
      <c r="G32" s="19">
        <f>SUM(G23:G31)+G12+G22</f>
        <v>896853.3</v>
      </c>
      <c r="H32" s="19">
        <f>SUM(H23:H31)+H12+H22</f>
        <v>885608.69</v>
      </c>
      <c r="I32" s="20">
        <f>SUM(I23:I31)+I12+I22</f>
        <v>1049195.78514</v>
      </c>
      <c r="J32" s="20">
        <f>SUM(J23:J31)+J12+J22</f>
        <v>-2323.4751399999222</v>
      </c>
      <c r="K32" s="19">
        <f>SUM(K23:K31)+K12+K22</f>
        <v>56341.90999999998</v>
      </c>
      <c r="L32" s="21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2:D32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="80" zoomScaleNormal="80" workbookViewId="0" topLeftCell="A22">
      <selection activeCell="E50" sqref="E50"/>
    </sheetView>
  </sheetViews>
  <sheetFormatPr defaultColWidth="12.57421875" defaultRowHeight="12.75"/>
  <cols>
    <col min="1" max="1" width="9.7109375" style="0" customWidth="1"/>
    <col min="2" max="2" width="47.8515625" style="0" customWidth="1"/>
    <col min="3" max="3" width="25.140625" style="0" customWidth="1"/>
    <col min="4" max="4" width="39.421875" style="0" customWidth="1"/>
    <col min="5" max="5" width="17.8515625" style="0" customWidth="1"/>
    <col min="6" max="16384" width="11.57421875" style="0" customWidth="1"/>
  </cols>
  <sheetData>
    <row r="1" spans="1:5" ht="12.75">
      <c r="A1" s="22" t="s">
        <v>43</v>
      </c>
      <c r="B1" s="22"/>
      <c r="C1" s="22"/>
      <c r="D1" s="22"/>
      <c r="E1" s="22"/>
    </row>
    <row r="2" spans="1:5" ht="12.75">
      <c r="A2" s="23"/>
      <c r="B2" s="23"/>
      <c r="C2" s="23"/>
      <c r="D2" s="23"/>
      <c r="E2" s="23"/>
    </row>
    <row r="3" spans="1:5" ht="12.75">
      <c r="A3" s="24" t="s">
        <v>1</v>
      </c>
      <c r="B3" s="25" t="s">
        <v>44</v>
      </c>
      <c r="C3" s="25" t="s">
        <v>2</v>
      </c>
      <c r="D3" s="25" t="s">
        <v>45</v>
      </c>
      <c r="E3" s="25" t="s">
        <v>46</v>
      </c>
    </row>
    <row r="4" spans="1:5" ht="12.75">
      <c r="A4" s="26">
        <v>1</v>
      </c>
      <c r="B4" s="26" t="s">
        <v>47</v>
      </c>
      <c r="C4" s="26" t="s">
        <v>48</v>
      </c>
      <c r="D4" s="26" t="s">
        <v>49</v>
      </c>
      <c r="E4" s="26">
        <v>54078.5</v>
      </c>
    </row>
    <row r="5" spans="1:5" ht="12.75">
      <c r="A5" s="26">
        <v>2</v>
      </c>
      <c r="B5" s="27"/>
      <c r="C5" s="27"/>
      <c r="D5" s="27"/>
      <c r="E5" s="27"/>
    </row>
    <row r="6" spans="1:5" ht="12.75">
      <c r="A6" s="26">
        <v>3</v>
      </c>
      <c r="B6" s="27"/>
      <c r="C6" s="27"/>
      <c r="D6" s="27"/>
      <c r="E6" s="27"/>
    </row>
    <row r="7" spans="1:5" ht="12.75">
      <c r="A7" s="28"/>
      <c r="B7" s="28" t="s">
        <v>50</v>
      </c>
      <c r="C7" s="28"/>
      <c r="D7" s="28"/>
      <c r="E7" s="28">
        <f>E5+E6+E4</f>
        <v>54078.5</v>
      </c>
    </row>
    <row r="8" spans="1:5" ht="12.75">
      <c r="A8" s="15"/>
      <c r="B8" s="15"/>
      <c r="C8" s="15"/>
      <c r="D8" s="15"/>
      <c r="E8" s="15"/>
    </row>
    <row r="9" spans="1:5" ht="12.75">
      <c r="A9" s="22" t="s">
        <v>51</v>
      </c>
      <c r="B9" s="22"/>
      <c r="C9" s="22"/>
      <c r="D9" s="22"/>
      <c r="E9" s="22"/>
    </row>
    <row r="10" spans="1:5" ht="12.75">
      <c r="A10" s="24" t="s">
        <v>1</v>
      </c>
      <c r="B10" s="25" t="s">
        <v>44</v>
      </c>
      <c r="C10" s="25" t="s">
        <v>2</v>
      </c>
      <c r="D10" s="25" t="s">
        <v>45</v>
      </c>
      <c r="E10" s="25" t="s">
        <v>46</v>
      </c>
    </row>
    <row r="11" spans="1:5" ht="12.75">
      <c r="A11" s="26">
        <v>1</v>
      </c>
      <c r="B11" s="29" t="s">
        <v>52</v>
      </c>
      <c r="C11" s="26" t="s">
        <v>48</v>
      </c>
      <c r="D11" s="26" t="s">
        <v>53</v>
      </c>
      <c r="E11" s="26">
        <v>15620.94</v>
      </c>
    </row>
    <row r="12" spans="1:5" ht="12.75">
      <c r="A12" s="26">
        <v>2</v>
      </c>
      <c r="B12" s="27" t="s">
        <v>54</v>
      </c>
      <c r="C12" s="27" t="s">
        <v>48</v>
      </c>
      <c r="D12" s="27" t="s">
        <v>55</v>
      </c>
      <c r="E12" s="27">
        <v>7644.83</v>
      </c>
    </row>
    <row r="13" spans="1:5" ht="12.75">
      <c r="A13" s="26">
        <v>3</v>
      </c>
      <c r="B13" s="27"/>
      <c r="C13" s="27"/>
      <c r="D13" s="27"/>
      <c r="E13" s="27"/>
    </row>
    <row r="14" spans="1:5" ht="12.75">
      <c r="A14" s="28"/>
      <c r="B14" s="28" t="s">
        <v>50</v>
      </c>
      <c r="C14" s="28"/>
      <c r="D14" s="28"/>
      <c r="E14" s="28">
        <f>E12+E11+E13</f>
        <v>23265.77</v>
      </c>
    </row>
    <row r="15" spans="1:5" ht="12.75">
      <c r="A15" s="15"/>
      <c r="B15" s="15"/>
      <c r="C15" s="15"/>
      <c r="D15" s="15"/>
      <c r="E15" s="15"/>
    </row>
    <row r="16" spans="1:5" ht="12.75">
      <c r="A16" s="22" t="s">
        <v>56</v>
      </c>
      <c r="B16" s="22"/>
      <c r="C16" s="22"/>
      <c r="D16" s="22"/>
      <c r="E16" s="22"/>
    </row>
    <row r="17" spans="1:5" ht="12.75">
      <c r="A17" s="24" t="s">
        <v>1</v>
      </c>
      <c r="B17" s="25" t="s">
        <v>44</v>
      </c>
      <c r="C17" s="25" t="s">
        <v>2</v>
      </c>
      <c r="D17" s="25" t="s">
        <v>45</v>
      </c>
      <c r="E17" s="25" t="s">
        <v>46</v>
      </c>
    </row>
    <row r="18" spans="1:5" ht="12.75">
      <c r="A18" s="26">
        <v>1</v>
      </c>
      <c r="B18" s="29" t="s">
        <v>57</v>
      </c>
      <c r="C18" s="26" t="s">
        <v>48</v>
      </c>
      <c r="D18" s="26"/>
      <c r="E18" s="26">
        <v>34507.49</v>
      </c>
    </row>
    <row r="19" spans="1:5" ht="12.75">
      <c r="A19" s="26">
        <v>2</v>
      </c>
      <c r="B19" s="27" t="s">
        <v>58</v>
      </c>
      <c r="C19" s="27" t="s">
        <v>48</v>
      </c>
      <c r="D19" s="27"/>
      <c r="E19" s="27">
        <v>3326.96</v>
      </c>
    </row>
    <row r="20" spans="1:5" ht="12.75">
      <c r="A20" s="26">
        <v>3</v>
      </c>
      <c r="B20" s="26" t="s">
        <v>59</v>
      </c>
      <c r="C20" s="26" t="s">
        <v>48</v>
      </c>
      <c r="D20" s="26" t="s">
        <v>60</v>
      </c>
      <c r="E20" s="26">
        <v>6349.27</v>
      </c>
    </row>
    <row r="21" spans="1:5" ht="12.75">
      <c r="A21" s="28"/>
      <c r="B21" s="28" t="s">
        <v>50</v>
      </c>
      <c r="C21" s="28"/>
      <c r="D21" s="28"/>
      <c r="E21" s="28">
        <f>E19+E18+E20</f>
        <v>44183.72</v>
      </c>
    </row>
    <row r="22" spans="1:5" ht="12.75">
      <c r="A22" s="15"/>
      <c r="B22" s="15"/>
      <c r="C22" s="15"/>
      <c r="D22" s="15"/>
      <c r="E22" s="15"/>
    </row>
    <row r="23" spans="1:5" ht="12.75">
      <c r="A23" s="22" t="s">
        <v>61</v>
      </c>
      <c r="B23" s="22"/>
      <c r="C23" s="22"/>
      <c r="D23" s="22"/>
      <c r="E23" s="22"/>
    </row>
    <row r="24" spans="1:5" ht="12.75">
      <c r="A24" s="24" t="s">
        <v>1</v>
      </c>
      <c r="B24" s="25" t="s">
        <v>44</v>
      </c>
      <c r="C24" s="25" t="s">
        <v>2</v>
      </c>
      <c r="D24" s="25" t="s">
        <v>45</v>
      </c>
      <c r="E24" s="25" t="s">
        <v>46</v>
      </c>
    </row>
    <row r="25" spans="1:5" ht="12.75">
      <c r="A25" s="26">
        <v>1</v>
      </c>
      <c r="B25" s="29" t="s">
        <v>62</v>
      </c>
      <c r="C25" s="27" t="s">
        <v>48</v>
      </c>
      <c r="D25" s="26"/>
      <c r="E25" s="26">
        <v>8000.83</v>
      </c>
    </row>
    <row r="26" spans="1:5" ht="12.75">
      <c r="A26" s="26">
        <v>2</v>
      </c>
      <c r="B26" s="26" t="s">
        <v>63</v>
      </c>
      <c r="C26" s="26" t="s">
        <v>48</v>
      </c>
      <c r="D26" s="26" t="s">
        <v>64</v>
      </c>
      <c r="E26" s="26">
        <v>2326.73</v>
      </c>
    </row>
    <row r="27" spans="1:5" ht="12.75">
      <c r="A27" s="28"/>
      <c r="B27" s="28" t="s">
        <v>50</v>
      </c>
      <c r="C27" s="28"/>
      <c r="D27" s="28"/>
      <c r="E27" s="28">
        <f>E25+E26</f>
        <v>10327.56</v>
      </c>
    </row>
    <row r="28" spans="1:5" ht="12.75">
      <c r="A28" s="15"/>
      <c r="B28" s="15"/>
      <c r="C28" s="15"/>
      <c r="D28" s="15"/>
      <c r="E28" s="15"/>
    </row>
    <row r="29" spans="1:5" ht="12.75">
      <c r="A29" s="22" t="s">
        <v>65</v>
      </c>
      <c r="B29" s="22"/>
      <c r="C29" s="22"/>
      <c r="D29" s="22"/>
      <c r="E29" s="22"/>
    </row>
    <row r="30" spans="1:5" ht="12.75">
      <c r="A30" s="24" t="s">
        <v>1</v>
      </c>
      <c r="B30" s="25" t="s">
        <v>44</v>
      </c>
      <c r="C30" s="25" t="s">
        <v>2</v>
      </c>
      <c r="D30" s="25" t="s">
        <v>45</v>
      </c>
      <c r="E30" s="25" t="s">
        <v>46</v>
      </c>
    </row>
    <row r="31" spans="1:5" ht="12.75">
      <c r="A31" s="26">
        <v>1</v>
      </c>
      <c r="B31" s="29" t="s">
        <v>66</v>
      </c>
      <c r="C31" s="27" t="s">
        <v>48</v>
      </c>
      <c r="D31" s="26"/>
      <c r="E31" s="26">
        <v>31165.18</v>
      </c>
    </row>
    <row r="32" spans="1:5" ht="12.75">
      <c r="A32" s="26">
        <v>2</v>
      </c>
      <c r="B32" s="30"/>
      <c r="C32" s="30"/>
      <c r="D32" s="30"/>
      <c r="E32" s="30"/>
    </row>
    <row r="33" spans="1:5" ht="12.75">
      <c r="A33" s="28"/>
      <c r="B33" s="28" t="s">
        <v>50</v>
      </c>
      <c r="C33" s="28"/>
      <c r="D33" s="28"/>
      <c r="E33" s="28">
        <f>E31+E32</f>
        <v>31165.18</v>
      </c>
    </row>
    <row r="34" spans="1:5" ht="12.75">
      <c r="A34" s="15"/>
      <c r="B34" s="15"/>
      <c r="C34" s="15"/>
      <c r="D34" s="15"/>
      <c r="E34" s="15"/>
    </row>
    <row r="35" spans="1:5" ht="12.75">
      <c r="A35" s="22" t="s">
        <v>67</v>
      </c>
      <c r="B35" s="22"/>
      <c r="C35" s="22"/>
      <c r="D35" s="22"/>
      <c r="E35" s="22"/>
    </row>
    <row r="36" spans="1:5" ht="12.75">
      <c r="A36" s="24" t="s">
        <v>1</v>
      </c>
      <c r="B36" s="25" t="s">
        <v>44</v>
      </c>
      <c r="C36" s="25" t="s">
        <v>2</v>
      </c>
      <c r="D36" s="25" t="s">
        <v>45</v>
      </c>
      <c r="E36" s="25" t="s">
        <v>46</v>
      </c>
    </row>
    <row r="37" spans="1:5" ht="12.75">
      <c r="A37" s="26">
        <v>1</v>
      </c>
      <c r="B37" s="26" t="s">
        <v>68</v>
      </c>
      <c r="C37" s="27" t="s">
        <v>48</v>
      </c>
      <c r="D37" s="26" t="s">
        <v>69</v>
      </c>
      <c r="E37" s="26">
        <v>9431.31</v>
      </c>
    </row>
    <row r="38" spans="1:5" ht="12.75">
      <c r="A38" s="26">
        <v>2</v>
      </c>
      <c r="B38" s="30"/>
      <c r="C38" s="30"/>
      <c r="D38" s="30"/>
      <c r="E38" s="30"/>
    </row>
    <row r="39" spans="1:5" ht="12.75">
      <c r="A39" s="26">
        <v>3</v>
      </c>
      <c r="B39" s="26"/>
      <c r="C39" s="26"/>
      <c r="D39" s="26"/>
      <c r="E39" s="26"/>
    </row>
    <row r="40" spans="1:5" ht="12.75">
      <c r="A40" s="28"/>
      <c r="B40" s="28" t="s">
        <v>50</v>
      </c>
      <c r="C40" s="28"/>
      <c r="D40" s="28"/>
      <c r="E40" s="28">
        <f>E37+E38+E39</f>
        <v>9431.31</v>
      </c>
    </row>
    <row r="41" spans="1:5" ht="12.75">
      <c r="A41" s="15"/>
      <c r="B41" s="15"/>
      <c r="C41" s="15"/>
      <c r="D41" s="15"/>
      <c r="E41" s="15"/>
    </row>
    <row r="42" spans="1:5" ht="12.75">
      <c r="A42" s="22" t="s">
        <v>70</v>
      </c>
      <c r="B42" s="22"/>
      <c r="C42" s="22"/>
      <c r="D42" s="22"/>
      <c r="E42" s="22"/>
    </row>
    <row r="43" spans="1:5" ht="12.75">
      <c r="A43" s="24" t="s">
        <v>1</v>
      </c>
      <c r="B43" s="25" t="s">
        <v>44</v>
      </c>
      <c r="C43" s="25" t="s">
        <v>2</v>
      </c>
      <c r="D43" s="25" t="s">
        <v>45</v>
      </c>
      <c r="E43" s="25" t="s">
        <v>46</v>
      </c>
    </row>
    <row r="44" spans="1:5" ht="12.75">
      <c r="A44" s="26">
        <v>1</v>
      </c>
      <c r="B44" s="26" t="s">
        <v>54</v>
      </c>
      <c r="C44" s="26" t="s">
        <v>48</v>
      </c>
      <c r="D44" s="26" t="s">
        <v>71</v>
      </c>
      <c r="E44" s="26">
        <v>4735.3</v>
      </c>
    </row>
    <row r="45" spans="1:5" ht="12.75">
      <c r="A45" s="26">
        <v>2</v>
      </c>
      <c r="B45" s="27"/>
      <c r="C45" s="30"/>
      <c r="D45" s="30"/>
      <c r="E45" s="30"/>
    </row>
    <row r="46" spans="1:5" ht="12.75">
      <c r="A46" s="26">
        <v>3</v>
      </c>
      <c r="B46" s="27"/>
      <c r="C46" s="30"/>
      <c r="D46" s="30"/>
      <c r="E46" s="30"/>
    </row>
    <row r="47" spans="1:5" ht="12.75">
      <c r="A47" s="26">
        <v>4</v>
      </c>
      <c r="B47" s="26"/>
      <c r="C47" s="26"/>
      <c r="D47" s="26"/>
      <c r="E47" s="26"/>
    </row>
    <row r="48" spans="1:5" ht="12.75">
      <c r="A48" s="28"/>
      <c r="B48" s="28" t="s">
        <v>50</v>
      </c>
      <c r="C48" s="28"/>
      <c r="D48" s="28"/>
      <c r="E48" s="28">
        <f>E45+E46+E44+E47</f>
        <v>4735.3</v>
      </c>
    </row>
    <row r="49" spans="1:5" ht="12.75">
      <c r="A49" s="15"/>
      <c r="B49" s="15"/>
      <c r="C49" s="15"/>
      <c r="D49" s="15"/>
      <c r="E49" s="15"/>
    </row>
    <row r="50" spans="1:5" ht="12.75">
      <c r="A50" s="31"/>
      <c r="B50" s="31" t="s">
        <v>72</v>
      </c>
      <c r="C50" s="31"/>
      <c r="D50" s="31"/>
      <c r="E50" s="31">
        <f>E7+E14+E21+E27+E33+E40+E48</f>
        <v>177187.34</v>
      </c>
    </row>
  </sheetData>
  <sheetProtection selectLockedCells="1" selectUnlockedCells="1"/>
  <mergeCells count="7">
    <mergeCell ref="A1:E1"/>
    <mergeCell ref="A9:E9"/>
    <mergeCell ref="A16:E16"/>
    <mergeCell ref="A23:E23"/>
    <mergeCell ref="A29:E29"/>
    <mergeCell ref="A35:E35"/>
    <mergeCell ref="A42:E42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76"/>
  <sheetViews>
    <sheetView zoomScale="80" zoomScaleNormal="80" workbookViewId="0" topLeftCell="A55">
      <selection activeCell="E75" sqref="E75"/>
    </sheetView>
  </sheetViews>
  <sheetFormatPr defaultColWidth="12.57421875" defaultRowHeight="12.75"/>
  <cols>
    <col min="1" max="1" width="8.57421875" style="0" customWidth="1"/>
    <col min="2" max="2" width="43.28125" style="0" customWidth="1"/>
    <col min="3" max="3" width="25.140625" style="0" customWidth="1"/>
    <col min="4" max="4" width="35.421875" style="0" customWidth="1"/>
    <col min="5" max="5" width="17.8515625" style="0" customWidth="1"/>
    <col min="6" max="16384" width="11.57421875" style="0" customWidth="1"/>
  </cols>
  <sheetData>
    <row r="2" spans="1:5" ht="12.75">
      <c r="A2" s="22" t="s">
        <v>43</v>
      </c>
      <c r="B2" s="22"/>
      <c r="C2" s="22"/>
      <c r="D2" s="22"/>
      <c r="E2" s="22"/>
    </row>
    <row r="3" spans="1:5" ht="12.75">
      <c r="A3" s="24" t="s">
        <v>1</v>
      </c>
      <c r="B3" s="25" t="s">
        <v>44</v>
      </c>
      <c r="C3" s="25" t="s">
        <v>2</v>
      </c>
      <c r="D3" s="25" t="s">
        <v>45</v>
      </c>
      <c r="E3" s="25" t="s">
        <v>46</v>
      </c>
    </row>
    <row r="4" spans="1:5" ht="12.75">
      <c r="A4" s="26">
        <v>1</v>
      </c>
      <c r="B4" s="29" t="s">
        <v>73</v>
      </c>
      <c r="C4" s="27" t="s">
        <v>48</v>
      </c>
      <c r="D4" s="27"/>
      <c r="E4" s="27">
        <v>159.585</v>
      </c>
    </row>
    <row r="5" spans="1:5" ht="12.75">
      <c r="A5" s="26">
        <v>2</v>
      </c>
      <c r="B5" s="30" t="s">
        <v>74</v>
      </c>
      <c r="C5" s="27" t="s">
        <v>48</v>
      </c>
      <c r="D5" s="30"/>
      <c r="E5" s="27">
        <v>255.33</v>
      </c>
    </row>
    <row r="6" spans="1:5" ht="12.75">
      <c r="A6" s="26">
        <v>3</v>
      </c>
      <c r="B6" s="26"/>
      <c r="C6" s="26"/>
      <c r="D6" s="26"/>
      <c r="E6" s="26"/>
    </row>
    <row r="7" spans="1:5" ht="12.75">
      <c r="A7" s="28"/>
      <c r="B7" s="28" t="s">
        <v>50</v>
      </c>
      <c r="C7" s="28"/>
      <c r="D7" s="28"/>
      <c r="E7" s="28">
        <f>E4+E5+E6</f>
        <v>414.915</v>
      </c>
    </row>
    <row r="8" spans="1:5" ht="12.75">
      <c r="A8" s="15"/>
      <c r="B8" s="15"/>
      <c r="C8" s="15"/>
      <c r="D8" s="15"/>
      <c r="E8" s="15"/>
    </row>
    <row r="9" spans="1:5" ht="12.75">
      <c r="A9" s="22" t="s">
        <v>51</v>
      </c>
      <c r="B9" s="22"/>
      <c r="C9" s="22"/>
      <c r="D9" s="22"/>
      <c r="E9" s="22"/>
    </row>
    <row r="10" spans="1:5" ht="12.75">
      <c r="A10" s="24" t="s">
        <v>1</v>
      </c>
      <c r="B10" s="25" t="s">
        <v>44</v>
      </c>
      <c r="C10" s="25" t="s">
        <v>2</v>
      </c>
      <c r="D10" s="25" t="s">
        <v>45</v>
      </c>
      <c r="E10" s="25" t="s">
        <v>46</v>
      </c>
    </row>
    <row r="11" spans="1:5" ht="12.75">
      <c r="A11" s="26">
        <v>1</v>
      </c>
      <c r="B11" s="30" t="s">
        <v>75</v>
      </c>
      <c r="C11" s="27" t="s">
        <v>48</v>
      </c>
      <c r="D11" s="32" t="s">
        <v>76</v>
      </c>
      <c r="E11" s="27">
        <v>34912</v>
      </c>
    </row>
    <row r="12" spans="1:5" ht="12.75">
      <c r="A12" s="26">
        <v>2</v>
      </c>
      <c r="B12" s="29" t="s">
        <v>73</v>
      </c>
      <c r="C12" s="27" t="s">
        <v>48</v>
      </c>
      <c r="D12" s="27"/>
      <c r="E12" s="27">
        <v>159.585</v>
      </c>
    </row>
    <row r="13" spans="1:5" ht="12.75">
      <c r="A13" s="26">
        <v>3</v>
      </c>
      <c r="B13" s="30" t="s">
        <v>77</v>
      </c>
      <c r="C13" s="27" t="s">
        <v>48</v>
      </c>
      <c r="D13" s="27" t="s">
        <v>78</v>
      </c>
      <c r="E13" s="27">
        <v>99.79</v>
      </c>
    </row>
    <row r="14" spans="1:5" ht="12.75">
      <c r="A14" s="28"/>
      <c r="B14" s="28" t="s">
        <v>50</v>
      </c>
      <c r="C14" s="28"/>
      <c r="D14" s="28"/>
      <c r="E14" s="28">
        <f>E11+E12+E13</f>
        <v>35171.375</v>
      </c>
    </row>
    <row r="15" spans="1:5" ht="12.75">
      <c r="A15" s="22" t="s">
        <v>56</v>
      </c>
      <c r="B15" s="22"/>
      <c r="C15" s="22"/>
      <c r="D15" s="22"/>
      <c r="E15" s="22"/>
    </row>
    <row r="16" spans="1:5" ht="12.75">
      <c r="A16" s="24" t="s">
        <v>1</v>
      </c>
      <c r="B16" s="25" t="s">
        <v>44</v>
      </c>
      <c r="C16" s="25" t="s">
        <v>2</v>
      </c>
      <c r="D16" s="25" t="s">
        <v>45</v>
      </c>
      <c r="E16" s="25" t="s">
        <v>46</v>
      </c>
    </row>
    <row r="17" spans="1:5" ht="12.75">
      <c r="A17" s="26">
        <v>1</v>
      </c>
      <c r="B17" s="29" t="s">
        <v>73</v>
      </c>
      <c r="C17" s="27" t="s">
        <v>48</v>
      </c>
      <c r="D17" s="27"/>
      <c r="E17" s="27">
        <v>159.585</v>
      </c>
    </row>
    <row r="18" spans="1:5" ht="12.75">
      <c r="A18" s="26">
        <v>2</v>
      </c>
      <c r="B18" s="30" t="s">
        <v>75</v>
      </c>
      <c r="C18" s="27" t="s">
        <v>48</v>
      </c>
      <c r="D18" s="32" t="s">
        <v>79</v>
      </c>
      <c r="E18" s="27">
        <v>35978</v>
      </c>
    </row>
    <row r="19" spans="1:5" ht="12.75">
      <c r="A19" s="28"/>
      <c r="B19" s="28" t="s">
        <v>50</v>
      </c>
      <c r="C19" s="28"/>
      <c r="D19" s="28"/>
      <c r="E19" s="28">
        <f>E18+E17</f>
        <v>36137.585</v>
      </c>
    </row>
    <row r="20" spans="1:5" ht="12.75">
      <c r="A20" s="22" t="s">
        <v>61</v>
      </c>
      <c r="B20" s="22"/>
      <c r="C20" s="22"/>
      <c r="D20" s="22"/>
      <c r="E20" s="22"/>
    </row>
    <row r="21" spans="1:5" ht="12.75">
      <c r="A21" s="24" t="s">
        <v>1</v>
      </c>
      <c r="B21" s="25" t="s">
        <v>44</v>
      </c>
      <c r="C21" s="25" t="s">
        <v>2</v>
      </c>
      <c r="D21" s="25" t="s">
        <v>45</v>
      </c>
      <c r="E21" s="25" t="s">
        <v>46</v>
      </c>
    </row>
    <row r="22" spans="1:5" ht="12.75">
      <c r="A22" s="26">
        <v>1</v>
      </c>
      <c r="B22" s="29" t="s">
        <v>73</v>
      </c>
      <c r="C22" s="27" t="s">
        <v>48</v>
      </c>
      <c r="D22" s="27"/>
      <c r="E22" s="27">
        <v>159.585</v>
      </c>
    </row>
    <row r="23" spans="1:5" ht="12.75">
      <c r="A23" s="26">
        <v>2</v>
      </c>
      <c r="B23" s="30" t="s">
        <v>80</v>
      </c>
      <c r="C23" s="27" t="s">
        <v>48</v>
      </c>
      <c r="D23" s="27"/>
      <c r="E23" s="27">
        <v>2577.54</v>
      </c>
    </row>
    <row r="24" spans="1:5" ht="12.75">
      <c r="A24" s="26">
        <v>3</v>
      </c>
      <c r="B24" s="30" t="s">
        <v>81</v>
      </c>
      <c r="C24" s="27" t="s">
        <v>48</v>
      </c>
      <c r="D24" s="27"/>
      <c r="E24" s="27">
        <v>1337</v>
      </c>
    </row>
    <row r="25" spans="1:5" ht="12.75">
      <c r="A25" s="26">
        <v>4</v>
      </c>
      <c r="B25" s="30" t="s">
        <v>82</v>
      </c>
      <c r="C25" s="27" t="s">
        <v>48</v>
      </c>
      <c r="D25" s="27" t="s">
        <v>64</v>
      </c>
      <c r="E25" s="27">
        <v>3260.76</v>
      </c>
    </row>
    <row r="26" spans="1:5" ht="12.75">
      <c r="A26" s="28"/>
      <c r="B26" s="28" t="s">
        <v>50</v>
      </c>
      <c r="C26" s="28"/>
      <c r="D26" s="28"/>
      <c r="E26" s="28">
        <f>E23+E22+E24+E25</f>
        <v>7334.885</v>
      </c>
    </row>
    <row r="27" spans="1:5" ht="12.75">
      <c r="A27" s="22" t="s">
        <v>65</v>
      </c>
      <c r="B27" s="22"/>
      <c r="C27" s="22"/>
      <c r="D27" s="22"/>
      <c r="E27" s="22"/>
    </row>
    <row r="28" spans="1:5" ht="12.75">
      <c r="A28" s="24" t="s">
        <v>1</v>
      </c>
      <c r="B28" s="25" t="s">
        <v>44</v>
      </c>
      <c r="C28" s="25" t="s">
        <v>2</v>
      </c>
      <c r="D28" s="25" t="s">
        <v>45</v>
      </c>
      <c r="E28" s="25" t="s">
        <v>46</v>
      </c>
    </row>
    <row r="29" spans="1:5" ht="12.75">
      <c r="A29" s="26">
        <v>1</v>
      </c>
      <c r="B29" s="29" t="s">
        <v>73</v>
      </c>
      <c r="C29" s="27" t="s">
        <v>48</v>
      </c>
      <c r="D29" s="27"/>
      <c r="E29" s="27">
        <v>159.585</v>
      </c>
    </row>
    <row r="30" spans="1:5" ht="12.75">
      <c r="A30" s="26">
        <v>2</v>
      </c>
      <c r="B30" s="26" t="s">
        <v>83</v>
      </c>
      <c r="C30" s="26" t="s">
        <v>48</v>
      </c>
      <c r="D30" s="26"/>
      <c r="E30" s="26">
        <v>28637.9</v>
      </c>
    </row>
    <row r="31" spans="1:5" ht="12.75">
      <c r="A31" s="26">
        <v>3</v>
      </c>
      <c r="B31" s="29" t="s">
        <v>84</v>
      </c>
      <c r="C31" s="26" t="s">
        <v>48</v>
      </c>
      <c r="D31" s="26"/>
      <c r="E31" s="26">
        <v>1372.02</v>
      </c>
    </row>
    <row r="32" spans="1:5" ht="12.75">
      <c r="A32" s="28"/>
      <c r="B32" s="28" t="s">
        <v>50</v>
      </c>
      <c r="C32" s="28"/>
      <c r="D32" s="28"/>
      <c r="E32" s="28">
        <f>E29+E30+E31</f>
        <v>30169.505</v>
      </c>
    </row>
    <row r="33" spans="1:5" ht="12.75">
      <c r="A33" s="22" t="s">
        <v>85</v>
      </c>
      <c r="B33" s="22"/>
      <c r="C33" s="22"/>
      <c r="D33" s="22"/>
      <c r="E33" s="22"/>
    </row>
    <row r="34" spans="1:5" ht="12.75">
      <c r="A34" s="24" t="s">
        <v>1</v>
      </c>
      <c r="B34" s="25" t="s">
        <v>44</v>
      </c>
      <c r="C34" s="25" t="s">
        <v>2</v>
      </c>
      <c r="D34" s="25" t="s">
        <v>45</v>
      </c>
      <c r="E34" s="25" t="s">
        <v>46</v>
      </c>
    </row>
    <row r="35" spans="1:5" ht="12.75">
      <c r="A35" s="26">
        <v>1</v>
      </c>
      <c r="B35" s="29" t="s">
        <v>73</v>
      </c>
      <c r="C35" s="27" t="s">
        <v>48</v>
      </c>
      <c r="D35" s="27"/>
      <c r="E35" s="27">
        <v>159.585</v>
      </c>
    </row>
    <row r="36" spans="1:5" ht="12.75">
      <c r="A36" s="26">
        <v>2</v>
      </c>
      <c r="B36" s="26" t="s">
        <v>86</v>
      </c>
      <c r="C36" s="26" t="s">
        <v>48</v>
      </c>
      <c r="D36" s="26"/>
      <c r="E36" s="26">
        <v>2011.1</v>
      </c>
    </row>
    <row r="37" spans="1:5" ht="12.75">
      <c r="A37" s="28"/>
      <c r="B37" s="28" t="s">
        <v>50</v>
      </c>
      <c r="C37" s="28"/>
      <c r="D37" s="28"/>
      <c r="E37" s="28">
        <f>E35+E36</f>
        <v>2170.685</v>
      </c>
    </row>
    <row r="38" spans="1:5" ht="12.75">
      <c r="A38" s="22" t="s">
        <v>87</v>
      </c>
      <c r="B38" s="22"/>
      <c r="C38" s="22"/>
      <c r="D38" s="22"/>
      <c r="E38" s="22"/>
    </row>
    <row r="39" spans="1:5" ht="12.75">
      <c r="A39" s="24" t="s">
        <v>1</v>
      </c>
      <c r="B39" s="25" t="s">
        <v>44</v>
      </c>
      <c r="C39" s="25" t="s">
        <v>2</v>
      </c>
      <c r="D39" s="25" t="s">
        <v>45</v>
      </c>
      <c r="E39" s="25" t="s">
        <v>46</v>
      </c>
    </row>
    <row r="40" spans="1:5" ht="32.25" customHeight="1">
      <c r="A40" s="26">
        <v>1</v>
      </c>
      <c r="B40" s="29" t="s">
        <v>73</v>
      </c>
      <c r="C40" s="27" t="s">
        <v>48</v>
      </c>
      <c r="D40" s="27"/>
      <c r="E40" s="27">
        <v>159.585</v>
      </c>
    </row>
    <row r="41" spans="1:5" ht="12.75">
      <c r="A41" s="26">
        <v>2</v>
      </c>
      <c r="B41" s="30" t="s">
        <v>88</v>
      </c>
      <c r="C41" s="27" t="s">
        <v>48</v>
      </c>
      <c r="D41" s="27"/>
      <c r="E41" s="27">
        <v>2740</v>
      </c>
    </row>
    <row r="42" spans="1:5" ht="12.75">
      <c r="A42" s="28"/>
      <c r="B42" s="28" t="s">
        <v>50</v>
      </c>
      <c r="C42" s="28"/>
      <c r="D42" s="28"/>
      <c r="E42" s="28">
        <f>E40+E41</f>
        <v>2899.585</v>
      </c>
    </row>
    <row r="43" spans="1:5" ht="12.75">
      <c r="A43" s="15"/>
      <c r="B43" s="15"/>
      <c r="C43" s="15"/>
      <c r="D43" s="15"/>
      <c r="E43" s="15"/>
    </row>
    <row r="44" spans="1:5" ht="12.75">
      <c r="A44" s="22" t="s">
        <v>67</v>
      </c>
      <c r="B44" s="22"/>
      <c r="C44" s="22"/>
      <c r="D44" s="22"/>
      <c r="E44" s="22"/>
    </row>
    <row r="45" spans="1:5" ht="12.75">
      <c r="A45" s="24" t="s">
        <v>1</v>
      </c>
      <c r="B45" s="25" t="s">
        <v>44</v>
      </c>
      <c r="C45" s="25" t="s">
        <v>2</v>
      </c>
      <c r="D45" s="25" t="s">
        <v>45</v>
      </c>
      <c r="E45" s="25" t="s">
        <v>46</v>
      </c>
    </row>
    <row r="46" spans="1:5" ht="35.25" customHeight="1">
      <c r="A46" s="26">
        <v>1</v>
      </c>
      <c r="B46" s="29" t="s">
        <v>73</v>
      </c>
      <c r="C46" s="27" t="s">
        <v>48</v>
      </c>
      <c r="D46" s="27"/>
      <c r="E46" s="27">
        <v>159.585</v>
      </c>
    </row>
    <row r="47" spans="1:5" ht="12.75">
      <c r="A47" s="26">
        <v>2</v>
      </c>
      <c r="B47" s="30" t="s">
        <v>89</v>
      </c>
      <c r="C47" s="27" t="s">
        <v>48</v>
      </c>
      <c r="D47" s="27"/>
      <c r="E47" s="27">
        <v>11795.23</v>
      </c>
    </row>
    <row r="48" spans="1:5" ht="12.75">
      <c r="A48" s="26">
        <v>3</v>
      </c>
      <c r="B48" s="33"/>
      <c r="C48" s="27"/>
      <c r="D48" s="26"/>
      <c r="E48" s="26"/>
    </row>
    <row r="49" spans="1:5" ht="12.75">
      <c r="A49" s="28"/>
      <c r="B49" s="28" t="s">
        <v>50</v>
      </c>
      <c r="C49" s="28"/>
      <c r="D49" s="28"/>
      <c r="E49" s="28">
        <f>E47+E48+E46</f>
        <v>11954.814999999999</v>
      </c>
    </row>
    <row r="50" spans="1:5" ht="12.75">
      <c r="A50" s="15"/>
      <c r="B50" s="15"/>
      <c r="C50" s="15"/>
      <c r="D50" s="15"/>
      <c r="E50" s="15"/>
    </row>
    <row r="51" spans="1:5" ht="12.75">
      <c r="A51" s="22" t="s">
        <v>70</v>
      </c>
      <c r="B51" s="22"/>
      <c r="C51" s="22"/>
      <c r="D51" s="22"/>
      <c r="E51" s="22"/>
    </row>
    <row r="52" spans="1:5" ht="12.75">
      <c r="A52" s="24" t="s">
        <v>1</v>
      </c>
      <c r="B52" s="25" t="s">
        <v>44</v>
      </c>
      <c r="C52" s="25" t="s">
        <v>2</v>
      </c>
      <c r="D52" s="25" t="s">
        <v>45</v>
      </c>
      <c r="E52" s="25" t="s">
        <v>46</v>
      </c>
    </row>
    <row r="53" spans="1:5" ht="12.75">
      <c r="A53" s="26">
        <v>1</v>
      </c>
      <c r="B53" s="29" t="s">
        <v>73</v>
      </c>
      <c r="C53" s="27" t="s">
        <v>48</v>
      </c>
      <c r="D53" s="27"/>
      <c r="E53" s="27">
        <v>159.585</v>
      </c>
    </row>
    <row r="54" spans="1:5" ht="12.75">
      <c r="A54" s="26">
        <v>2</v>
      </c>
      <c r="B54" s="30" t="s">
        <v>90</v>
      </c>
      <c r="C54" s="27" t="s">
        <v>48</v>
      </c>
      <c r="D54" s="27"/>
      <c r="E54" s="27">
        <v>10940.07</v>
      </c>
    </row>
    <row r="55" spans="1:5" ht="12.75">
      <c r="A55" s="26">
        <v>3</v>
      </c>
      <c r="B55" s="33"/>
      <c r="C55" s="27"/>
      <c r="D55" s="26"/>
      <c r="E55" s="26"/>
    </row>
    <row r="56" spans="1:5" ht="12.75">
      <c r="A56" s="28"/>
      <c r="B56" s="28" t="s">
        <v>50</v>
      </c>
      <c r="C56" s="28"/>
      <c r="D56" s="28"/>
      <c r="E56" s="28">
        <f>E54+E55+E53</f>
        <v>11099.654999999999</v>
      </c>
    </row>
    <row r="57" spans="1:5" ht="12.75">
      <c r="A57" s="22" t="s">
        <v>91</v>
      </c>
      <c r="B57" s="22"/>
      <c r="C57" s="22"/>
      <c r="D57" s="22"/>
      <c r="E57" s="22"/>
    </row>
    <row r="58" spans="1:5" ht="12.75">
      <c r="A58" s="24" t="s">
        <v>1</v>
      </c>
      <c r="B58" s="25" t="s">
        <v>44</v>
      </c>
      <c r="C58" s="25" t="s">
        <v>2</v>
      </c>
      <c r="D58" s="25" t="s">
        <v>45</v>
      </c>
      <c r="E58" s="25" t="s">
        <v>46</v>
      </c>
    </row>
    <row r="59" spans="1:5" ht="12.75">
      <c r="A59" s="26">
        <v>1</v>
      </c>
      <c r="B59" s="26" t="s">
        <v>92</v>
      </c>
      <c r="C59" s="26" t="s">
        <v>48</v>
      </c>
      <c r="D59" s="26"/>
      <c r="E59" s="26">
        <v>1276.68</v>
      </c>
    </row>
    <row r="60" spans="1:5" ht="34.5" customHeight="1">
      <c r="A60" s="26">
        <v>2</v>
      </c>
      <c r="B60" s="29" t="s">
        <v>73</v>
      </c>
      <c r="C60" s="27" t="s">
        <v>48</v>
      </c>
      <c r="D60" s="27"/>
      <c r="E60" s="27">
        <v>159.585</v>
      </c>
    </row>
    <row r="61" spans="1:5" ht="12.75">
      <c r="A61" s="26">
        <v>3</v>
      </c>
      <c r="B61" s="33" t="s">
        <v>93</v>
      </c>
      <c r="C61" s="27" t="s">
        <v>48</v>
      </c>
      <c r="D61" s="26"/>
      <c r="E61" s="26">
        <v>2300.95</v>
      </c>
    </row>
    <row r="62" spans="1:5" ht="12.75">
      <c r="A62" s="28"/>
      <c r="B62" s="28" t="s">
        <v>50</v>
      </c>
      <c r="C62" s="28"/>
      <c r="D62" s="28"/>
      <c r="E62" s="28">
        <f>E60+E61+E59</f>
        <v>3737.215</v>
      </c>
    </row>
    <row r="63" spans="1:5" ht="12.75">
      <c r="A63" s="22" t="s">
        <v>94</v>
      </c>
      <c r="B63" s="22"/>
      <c r="C63" s="22"/>
      <c r="D63" s="22"/>
      <c r="E63" s="22"/>
    </row>
    <row r="64" spans="1:5" ht="12.75">
      <c r="A64" s="24" t="s">
        <v>1</v>
      </c>
      <c r="B64" s="25" t="s">
        <v>44</v>
      </c>
      <c r="C64" s="25" t="s">
        <v>2</v>
      </c>
      <c r="D64" s="25" t="s">
        <v>45</v>
      </c>
      <c r="E64" s="25" t="s">
        <v>46</v>
      </c>
    </row>
    <row r="65" spans="1:5" ht="12.75">
      <c r="A65" s="26">
        <v>1</v>
      </c>
      <c r="B65" s="26" t="s">
        <v>92</v>
      </c>
      <c r="C65" s="26" t="s">
        <v>48</v>
      </c>
      <c r="D65" s="26"/>
      <c r="E65" s="26">
        <v>1276.68</v>
      </c>
    </row>
    <row r="66" spans="1:5" ht="12.75">
      <c r="A66" s="26">
        <v>2</v>
      </c>
      <c r="B66" s="29" t="s">
        <v>73</v>
      </c>
      <c r="C66" s="27" t="s">
        <v>48</v>
      </c>
      <c r="D66" s="27"/>
      <c r="E66" s="27">
        <v>159.585</v>
      </c>
    </row>
    <row r="67" spans="1:5" ht="12.75">
      <c r="A67" s="26">
        <v>3</v>
      </c>
      <c r="B67" s="33" t="s">
        <v>95</v>
      </c>
      <c r="C67" s="27" t="s">
        <v>48</v>
      </c>
      <c r="D67" s="29" t="s">
        <v>96</v>
      </c>
      <c r="E67" s="26">
        <v>1154.41</v>
      </c>
    </row>
    <row r="68" spans="1:5" ht="12.75">
      <c r="A68" s="28"/>
      <c r="B68" s="28" t="s">
        <v>50</v>
      </c>
      <c r="C68" s="28"/>
      <c r="D68" s="28"/>
      <c r="E68" s="28">
        <f>E66+E67+E65</f>
        <v>2590.675</v>
      </c>
    </row>
    <row r="69" spans="1:5" ht="12.75">
      <c r="A69" s="22" t="s">
        <v>97</v>
      </c>
      <c r="B69" s="22"/>
      <c r="C69" s="22"/>
      <c r="D69" s="22"/>
      <c r="E69" s="22"/>
    </row>
    <row r="70" spans="1:5" ht="12.75">
      <c r="A70" s="26">
        <v>1</v>
      </c>
      <c r="B70" s="26" t="s">
        <v>92</v>
      </c>
      <c r="C70" s="26" t="s">
        <v>48</v>
      </c>
      <c r="D70" s="26"/>
      <c r="E70" s="26">
        <v>1276.68</v>
      </c>
    </row>
    <row r="71" spans="1:5" ht="12.75">
      <c r="A71" s="26">
        <v>2</v>
      </c>
      <c r="B71" s="29" t="s">
        <v>73</v>
      </c>
      <c r="C71" s="27" t="s">
        <v>48</v>
      </c>
      <c r="D71" s="27"/>
      <c r="E71" s="27">
        <v>159.585</v>
      </c>
    </row>
    <row r="72" spans="1:5" ht="12.75">
      <c r="A72" s="26">
        <v>3</v>
      </c>
      <c r="B72" s="26"/>
      <c r="C72" s="26"/>
      <c r="D72" s="26"/>
      <c r="E72" s="26"/>
    </row>
    <row r="73" spans="1:5" ht="12.75">
      <c r="A73" s="28"/>
      <c r="B73" s="28" t="s">
        <v>50</v>
      </c>
      <c r="C73" s="28"/>
      <c r="D73" s="28"/>
      <c r="E73" s="28">
        <f>E71+E72+E70</f>
        <v>1436.265</v>
      </c>
    </row>
    <row r="74" spans="1:5" ht="12.75">
      <c r="A74" s="34"/>
      <c r="B74" s="34"/>
      <c r="C74" s="34"/>
      <c r="D74" s="34"/>
      <c r="E74" s="34"/>
    </row>
    <row r="75" spans="1:5" ht="12.75">
      <c r="A75" s="31"/>
      <c r="B75" s="31" t="s">
        <v>72</v>
      </c>
      <c r="C75" s="31"/>
      <c r="D75" s="31"/>
      <c r="E75" s="31">
        <f>E7+E14+E19+E26+E32+E37+E42+E49+E56+E62+E68+E73</f>
        <v>145117.16</v>
      </c>
    </row>
    <row r="76" spans="1:5" ht="12.75">
      <c r="A76" s="34"/>
      <c r="B76" s="34"/>
      <c r="C76" s="34"/>
      <c r="D76" s="34"/>
      <c r="E76" s="34"/>
    </row>
  </sheetData>
  <sheetProtection selectLockedCells="1" selectUnlockedCells="1"/>
  <mergeCells count="12">
    <mergeCell ref="A2:E2"/>
    <mergeCell ref="A9:E9"/>
    <mergeCell ref="A15:E15"/>
    <mergeCell ref="A20:E20"/>
    <mergeCell ref="A27:E27"/>
    <mergeCell ref="A33:E33"/>
    <mergeCell ref="A38:E38"/>
    <mergeCell ref="A44:E44"/>
    <mergeCell ref="A51:E51"/>
    <mergeCell ref="A57:E57"/>
    <mergeCell ref="A63:E63"/>
    <mergeCell ref="A69:E6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zoomScale="80" zoomScaleNormal="80" workbookViewId="0" topLeftCell="A1">
      <selection activeCell="C17" sqref="C17"/>
    </sheetView>
  </sheetViews>
  <sheetFormatPr defaultColWidth="12.57421875" defaultRowHeight="12.75"/>
  <cols>
    <col min="1" max="1" width="5.57421875" style="0" customWidth="1"/>
    <col min="2" max="2" width="34.421875" style="0" customWidth="1"/>
    <col min="3" max="3" width="23.8515625" style="0" customWidth="1"/>
    <col min="4" max="16384" width="11.57421875" style="0" customWidth="1"/>
  </cols>
  <sheetData>
    <row r="2" spans="1:3" ht="12.75">
      <c r="A2" s="35" t="s">
        <v>98</v>
      </c>
      <c r="B2" s="35" t="s">
        <v>99</v>
      </c>
      <c r="C2" s="35" t="s">
        <v>100</v>
      </c>
    </row>
    <row r="3" spans="1:3" ht="12.75">
      <c r="A3" s="15"/>
      <c r="B3" s="15"/>
      <c r="C3" s="15"/>
    </row>
    <row r="4" spans="1:3" ht="12.75">
      <c r="A4" s="36">
        <v>1</v>
      </c>
      <c r="B4" s="37"/>
      <c r="C4" s="26"/>
    </row>
    <row r="5" spans="1:3" ht="12.75">
      <c r="A5" s="38">
        <v>2</v>
      </c>
      <c r="B5" s="37"/>
      <c r="C5" s="26"/>
    </row>
    <row r="6" spans="1:3" ht="12.75">
      <c r="A6" s="26"/>
      <c r="B6" s="26"/>
      <c r="C6" s="26"/>
    </row>
    <row r="7" spans="1:3" ht="12.75">
      <c r="A7" s="26"/>
      <c r="B7" s="26"/>
      <c r="C7" s="26"/>
    </row>
    <row r="8" spans="1:3" ht="12.75">
      <c r="A8" s="26"/>
      <c r="B8" s="26"/>
      <c r="C8" s="26"/>
    </row>
    <row r="9" spans="1:3" ht="12.75">
      <c r="A9" s="39"/>
      <c r="B9" s="39" t="s">
        <v>50</v>
      </c>
      <c r="C9" s="40">
        <f>C4+C5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2015-12-10T07:13:28Z</cp:lastPrinted>
  <dcterms:modified xsi:type="dcterms:W3CDTF">2016-03-09T13:46:48Z</dcterms:modified>
  <cp:category/>
  <cp:version/>
  <cp:contentType/>
  <cp:contentStatus/>
  <cp:revision>135</cp:revision>
</cp:coreProperties>
</file>