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<sst xmlns="http://schemas.openxmlformats.org/spreadsheetml/2006/main" count="291" uniqueCount="108">
  <si>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</si>
  <si>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</si>
  <si>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</si>
  <si>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</si>
  <si>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</si>
  <si>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</si>
  <si>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</si>
  <si>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</si>
  <si>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</si>
  <si>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</si>
  <si>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</si>
  <si>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</si>
  <si>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</si>
  <si>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</si>
  <si>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Транспортная</t>
  </si>
  <si>
    <t>01.05.2012 г.</t>
  </si>
  <si>
    <t xml:space="preserve">Ремонт жилья </t>
  </si>
  <si>
    <t>Узлы учета</t>
  </si>
  <si>
    <t>Капитальный 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</si>
  <si>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</si>
  <si>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</si>
  <si>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</si>
  <si>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</si>
  <si>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</si>
  <si>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</si>
  <si>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</si>
  <si>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</si>
  <si>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</si>
  <si>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</si>
  <si>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</si>
  <si>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</si>
  <si>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</si>
  <si>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</si>
  <si>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</si>
  <si>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</si>
  <si>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</si>
  <si>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</si>
  <si>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</si>
  <si>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</si>
  <si>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</si>
  <si>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</si>
  <si>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</si>
  <si>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</si>
  <si>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</si>
  <si>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</si>
  <si>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</si>
  <si>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трубопровода ЦО ф 25,20 мм</t>
  </si>
  <si>
    <t>Транспортная 57</t>
  </si>
  <si>
    <t>кв. 52,55,58,64</t>
  </si>
  <si>
    <t>Смена трубопровода ЦО ф 20,25 мм</t>
  </si>
  <si>
    <t>кв. 53,26,29,32,35-48</t>
  </si>
  <si>
    <t>Смена трубопровода ЦК ф 100 мм</t>
  </si>
  <si>
    <t>кв. 55-58</t>
  </si>
  <si>
    <t>ИТОГО</t>
  </si>
  <si>
    <t>Февраль 2015 г.</t>
  </si>
  <si>
    <t xml:space="preserve">Ремонт пятиэтажного подъезда </t>
  </si>
  <si>
    <t>Подъезд № 2</t>
  </si>
  <si>
    <t>Подъезд № 3</t>
  </si>
  <si>
    <t xml:space="preserve">Смена трубопровода ЦО ф 20,25 мм </t>
  </si>
  <si>
    <t>кв. 1-17 (2 спальни)</t>
  </si>
  <si>
    <t>кв. 1-17 (зал, кухня, п/сушитель)</t>
  </si>
  <si>
    <t>Октябрь 2015 г.</t>
  </si>
  <si>
    <t>Ремонт ступеней</t>
  </si>
  <si>
    <t>входы в подъезды № 1,6</t>
  </si>
  <si>
    <t>кв. 93-87</t>
  </si>
  <si>
    <t>Ноябрь 2015 г.</t>
  </si>
  <si>
    <t>кв. 51,54,57,61,63</t>
  </si>
  <si>
    <t>Декабрь 2015 г.</t>
  </si>
  <si>
    <t>Подъезд № 5</t>
  </si>
  <si>
    <t>ВСЕГО</t>
  </si>
  <si>
    <t>Т/о УУТЭ ЦО</t>
  </si>
  <si>
    <t>Т/о общедомовых приборов учета электроэнергии</t>
  </si>
  <si>
    <t>Осмотр вентканалов и дымоходов</t>
  </si>
  <si>
    <t>кв. 2,3,6,8,9,10,11,12,24,26,29,32,33,34,37,39,41,45,49,50,58,62,64,71,72,73,76,80,83,84,91,98,100</t>
  </si>
  <si>
    <t>Устранение непрогрева системы ЦО, проверка на прогрев отопительных приборов</t>
  </si>
  <si>
    <t>кв. 3,10</t>
  </si>
  <si>
    <t>Март 2015 г.</t>
  </si>
  <si>
    <t>Апрель 2015 г.</t>
  </si>
  <si>
    <t>Закрытие отопительного периода: слив воды из системы</t>
  </si>
  <si>
    <t>Май 2015 г.</t>
  </si>
  <si>
    <t>Опрессовка внутренней системы ЦО</t>
  </si>
  <si>
    <t>Июнь 2015 г.</t>
  </si>
  <si>
    <t>Благоустройство дворовой территории и малых архитектурных форм</t>
  </si>
  <si>
    <t>Проверка вычислителя количества теплоты ВКТ-7</t>
  </si>
  <si>
    <t>Проверка термопреобразователя сопротивления ТСМ (пара)</t>
  </si>
  <si>
    <t>Подготовка к опрессовке внутренней системы ЦО: смена трубопровода ф 25 мм</t>
  </si>
  <si>
    <t>Периодический осмотр вентканалов и дымоходов</t>
  </si>
  <si>
    <t>кв. 5,28,57,60,65</t>
  </si>
  <si>
    <t>Июль 2015 г.</t>
  </si>
  <si>
    <t>Дезинсекция подвального помещения</t>
  </si>
  <si>
    <t>Август 2015 г.</t>
  </si>
  <si>
    <t>Очистка кровли от мусора, перенавеска водосточных труб</t>
  </si>
  <si>
    <t>Сентябрь 2015 г.</t>
  </si>
  <si>
    <t>Подготовка к запуску системы ЦО: промывка системы</t>
  </si>
  <si>
    <t>Укрепление и очистка водосточной воронки</t>
  </si>
  <si>
    <t>Окраска панелей силами жителей</t>
  </si>
  <si>
    <t>Подъезд № 1</t>
  </si>
  <si>
    <t>Смена трубопровода ЦК ф 50,100 мм</t>
  </si>
  <si>
    <t>кв. 97</t>
  </si>
  <si>
    <t>Ликвидация воздушных пробок в стояках</t>
  </si>
  <si>
    <t>кв. 2,6,10,14,18,24,38,41,44,47,50,21,24,27,30,33,80,77,74,71,68,3,7,11,15,19,1,5,9,13,17,36,39,42,45,48,66,69,72,75,78,67,70,73,76,79</t>
  </si>
  <si>
    <t>Устранение непрогрева системы ЦО: ликвидация воздушных пробок в стояках</t>
  </si>
  <si>
    <t>кв. 51,54,57,60,63,81,85,89,93,97</t>
  </si>
  <si>
    <t>№</t>
  </si>
  <si>
    <t>Наименование работ</t>
  </si>
  <si>
    <t xml:space="preserve">Стоимость, руб. </t>
  </si>
  <si>
    <t>перечисление денежных средств за выполненные работы   ООО «ПромГражданСтрой» и ООО «Энергоцентр»</t>
  </si>
  <si>
    <t>подготовка сметной документации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</si>
</sst>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justify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9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justify"/>
    </xf>
    <xf numFmtId="164" fontId="4" fillId="0" borderId="1" xfId="0" applyFont="1" applyBorder="1" applyAlignment="1">
      <alignment horizontal="justify"/>
    </xf>
    <xf numFmtId="164" fontId="11" fillId="0" borderId="1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3">
          <cell r="E103">
            <v>17128.53</v>
          </cell>
          <cell r="F103">
            <v>78426.04</v>
          </cell>
          <cell r="G103">
            <v>285110.58</v>
          </cell>
          <cell r="H103">
            <v>270423.51</v>
          </cell>
          <cell r="I103">
            <v>280411.38</v>
          </cell>
          <cell r="J103">
            <v>68438.16999999998</v>
          </cell>
          <cell r="K103">
            <v>31815.599999999977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E105">
            <v>200.53</v>
          </cell>
          <cell r="F105">
            <v>-66994</v>
          </cell>
          <cell r="G105">
            <v>0</v>
          </cell>
          <cell r="H105">
            <v>103.52</v>
          </cell>
          <cell r="I105">
            <v>0</v>
          </cell>
          <cell r="J105">
            <v>-66890.48</v>
          </cell>
          <cell r="K105">
            <v>97.01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E108">
            <v>0</v>
          </cell>
          <cell r="F108">
            <v>5760</v>
          </cell>
          <cell r="G108">
            <v>2880</v>
          </cell>
          <cell r="H108">
            <v>2880</v>
          </cell>
          <cell r="I108">
            <v>0</v>
          </cell>
          <cell r="J108">
            <v>8640</v>
          </cell>
          <cell r="K108">
            <v>0</v>
          </cell>
        </row>
        <row r="110">
          <cell r="E110">
            <v>8318.69</v>
          </cell>
          <cell r="F110">
            <v>15018.52</v>
          </cell>
          <cell r="G110">
            <v>95985.36</v>
          </cell>
          <cell r="H110">
            <v>91113.87000000001</v>
          </cell>
          <cell r="I110">
            <v>111063.95999999999</v>
          </cell>
          <cell r="J110">
            <v>-4931.569999999978</v>
          </cell>
          <cell r="K110">
            <v>13190.179999999993</v>
          </cell>
        </row>
        <row r="111">
          <cell r="E111">
            <v>5509.68</v>
          </cell>
          <cell r="F111">
            <v>-5509.68</v>
          </cell>
          <cell r="G111">
            <v>82085.09999999998</v>
          </cell>
          <cell r="H111">
            <v>77919.52</v>
          </cell>
          <cell r="I111">
            <v>82085.09999999998</v>
          </cell>
          <cell r="J111">
            <v>-9675.25999999998</v>
          </cell>
          <cell r="K111">
            <v>9675.259999999966</v>
          </cell>
        </row>
        <row r="112">
          <cell r="E112">
            <v>-44.28</v>
          </cell>
          <cell r="F112">
            <v>-44589.5</v>
          </cell>
          <cell r="G112">
            <v>30645.120000000006</v>
          </cell>
          <cell r="H112">
            <v>29089.939999999995</v>
          </cell>
          <cell r="I112">
            <v>1346</v>
          </cell>
          <cell r="J112">
            <v>-16845.560000000005</v>
          </cell>
          <cell r="K112">
            <v>1510.9000000000124</v>
          </cell>
        </row>
        <row r="113">
          <cell r="E113">
            <v>0</v>
          </cell>
          <cell r="F113">
            <v>0</v>
          </cell>
          <cell r="G113">
            <v>24625.6</v>
          </cell>
          <cell r="H113">
            <v>23375.86</v>
          </cell>
          <cell r="I113">
            <v>24629.94</v>
          </cell>
          <cell r="J113">
            <v>-1254.079999999998</v>
          </cell>
          <cell r="K113">
            <v>1249.739999999998</v>
          </cell>
        </row>
        <row r="114">
          <cell r="E114">
            <v>374.65</v>
          </cell>
          <cell r="F114">
            <v>-11359.37</v>
          </cell>
          <cell r="G114">
            <v>5581.79</v>
          </cell>
          <cell r="H114">
            <v>5298.549999999999</v>
          </cell>
          <cell r="I114">
            <v>5915.04</v>
          </cell>
          <cell r="J114">
            <v>-11975.86</v>
          </cell>
          <cell r="K114">
            <v>657.8900000000003</v>
          </cell>
        </row>
        <row r="115">
          <cell r="E115">
            <v>11</v>
          </cell>
          <cell r="F115">
            <v>426.31</v>
          </cell>
          <cell r="G115">
            <v>164.15000000000003</v>
          </cell>
          <cell r="H115">
            <v>155.84</v>
          </cell>
          <cell r="I115">
            <v>0</v>
          </cell>
          <cell r="J115">
            <v>582.15</v>
          </cell>
          <cell r="K115">
            <v>19.31000000000003</v>
          </cell>
        </row>
        <row r="116">
          <cell r="E116">
            <v>2681.4</v>
          </cell>
          <cell r="F116">
            <v>-2681.4</v>
          </cell>
          <cell r="G116">
            <v>39948.19999999999</v>
          </cell>
          <cell r="H116">
            <v>37920.82</v>
          </cell>
          <cell r="I116">
            <v>39948.19999999999</v>
          </cell>
          <cell r="J116">
            <v>-4708.779999999992</v>
          </cell>
          <cell r="K116">
            <v>4708.779999999992</v>
          </cell>
        </row>
        <row r="117">
          <cell r="E117">
            <v>1285.76</v>
          </cell>
          <cell r="F117">
            <v>-35348.34</v>
          </cell>
          <cell r="G117">
            <v>19153.27</v>
          </cell>
          <cell r="H117">
            <v>18181.21</v>
          </cell>
          <cell r="I117">
            <v>34198.96086000001</v>
          </cell>
          <cell r="J117">
            <v>-51366.090860000004</v>
          </cell>
          <cell r="K117">
            <v>2257.8199999999997</v>
          </cell>
        </row>
        <row r="118">
          <cell r="E118">
            <v>334.2</v>
          </cell>
          <cell r="F118">
            <v>-29214.06</v>
          </cell>
          <cell r="G118">
            <v>4979.870000000002</v>
          </cell>
          <cell r="H118">
            <v>4727.099999999999</v>
          </cell>
          <cell r="I118">
            <v>0</v>
          </cell>
          <cell r="J118">
            <v>-24486.960000000003</v>
          </cell>
          <cell r="K118">
            <v>586.9700000000021</v>
          </cell>
        </row>
        <row r="120">
          <cell r="E120">
            <v>6095.3</v>
          </cell>
          <cell r="F120">
            <v>-5901.33</v>
          </cell>
          <cell r="G120">
            <v>82084.75</v>
          </cell>
          <cell r="H120">
            <v>78902.15</v>
          </cell>
          <cell r="I120">
            <v>82084.75</v>
          </cell>
          <cell r="J120">
            <v>-9083.930000000008</v>
          </cell>
          <cell r="K120">
            <v>9277.900000000009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E123">
            <v>1220.57</v>
          </cell>
          <cell r="F123">
            <v>0</v>
          </cell>
          <cell r="G123">
            <v>16417.019999999997</v>
          </cell>
          <cell r="H123">
            <v>15781.859999999999</v>
          </cell>
          <cell r="I123">
            <v>15781.859999999999</v>
          </cell>
          <cell r="J123">
            <v>0</v>
          </cell>
          <cell r="K123">
            <v>1855.7299999999977</v>
          </cell>
        </row>
        <row r="124">
          <cell r="E124">
            <v>7355.38</v>
          </cell>
          <cell r="F124">
            <v>-7355.38</v>
          </cell>
          <cell r="G124">
            <v>103974.18</v>
          </cell>
          <cell r="H124">
            <v>99597.39</v>
          </cell>
          <cell r="I124">
            <v>103974.18</v>
          </cell>
          <cell r="J124">
            <v>-11732.169999999998</v>
          </cell>
          <cell r="K124">
            <v>11732.169999999998</v>
          </cell>
        </row>
        <row r="125">
          <cell r="E125">
            <v>10171.34</v>
          </cell>
          <cell r="F125">
            <v>-10171.34</v>
          </cell>
          <cell r="G125">
            <v>136807.86</v>
          </cell>
          <cell r="H125">
            <v>131514.83000000002</v>
          </cell>
          <cell r="I125">
            <v>136807.86</v>
          </cell>
          <cell r="J125">
            <v>-15464.369999999966</v>
          </cell>
          <cell r="K125">
            <v>15464.369999999966</v>
          </cell>
        </row>
        <row r="126">
          <cell r="E126">
            <v>7933.91</v>
          </cell>
          <cell r="F126">
            <v>-7933.91</v>
          </cell>
          <cell r="G126">
            <v>112730.07999999999</v>
          </cell>
          <cell r="H126">
            <v>107966.59000000001</v>
          </cell>
          <cell r="I126">
            <v>112730.07999999999</v>
          </cell>
          <cell r="J126">
            <v>-12697.39999999998</v>
          </cell>
          <cell r="K126">
            <v>12697.39999999998</v>
          </cell>
        </row>
        <row r="127">
          <cell r="E127">
            <v>1189.16</v>
          </cell>
          <cell r="F127">
            <v>-1189.16</v>
          </cell>
          <cell r="G127">
            <v>14320.410000000002</v>
          </cell>
          <cell r="H127">
            <v>13779.230000000001</v>
          </cell>
          <cell r="I127">
            <v>0</v>
          </cell>
          <cell r="J127">
            <v>12590.070000000002</v>
          </cell>
          <cell r="K127">
            <v>1730.3400000000001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B1">
      <selection activeCell="I30" sqref="I30"/>
    </sheetView>
  </sheetViews>
  <sheetFormatPr defaultColWidth="12.57421875" defaultRowHeight="12.75"/>
  <cols>
    <col min="1" max="1" width="8.00390625" style="0" customWidth="1"/>
    <col min="2" max="2" width="23.421875" style="0" customWidth="1"/>
    <col min="3" max="3" width="9.00390625" style="0" customWidth="1"/>
    <col min="4" max="4" width="34.57421875" style="0" customWidth="1"/>
    <col min="5" max="5" width="16.140625" style="0" customWidth="1"/>
    <col min="6" max="6" width="17.8515625" style="0" customWidth="1"/>
    <col min="7" max="7" width="20.28125" style="0" customWidth="1"/>
    <col min="8" max="8" width="17.421875" style="0" customWidth="1"/>
    <col min="9" max="9" width="20.140625" style="0" customWidth="1"/>
    <col min="10" max="10" width="18.7109375" style="0" customWidth="1"/>
    <col min="11" max="11" width="22.00390625" style="0" customWidth="1"/>
    <col min="12" max="12" width="17.0039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46.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4</v>
      </c>
      <c r="B5" s="10" t="s">
        <v>14</v>
      </c>
      <c r="C5" s="10">
        <v>57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2</v>
      </c>
      <c r="B6" s="13"/>
      <c r="C6" s="13"/>
      <c r="D6" s="13" t="s">
        <v>16</v>
      </c>
      <c r="E6" s="14">
        <f>'[1]Лицевые счета домов свод'!E103</f>
        <v>17128.53</v>
      </c>
      <c r="F6" s="14">
        <f>'[1]Лицевые счета домов свод'!F103</f>
        <v>78426.04</v>
      </c>
      <c r="G6" s="14">
        <f>'[1]Лицевые счета домов свод'!G103</f>
        <v>285110.58</v>
      </c>
      <c r="H6" s="14">
        <f>'[1]Лицевые счета домов свод'!H103</f>
        <v>270423.51</v>
      </c>
      <c r="I6" s="14">
        <f>'[1]Лицевые счета домов свод'!I103</f>
        <v>280411.38</v>
      </c>
      <c r="J6" s="14">
        <f>'[1]Лицевые счета домов свод'!J103</f>
        <v>68438.16999999998</v>
      </c>
      <c r="K6" s="14">
        <f>'[1]Лицевые счета домов свод'!K103</f>
        <v>31815.599999999977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свод'!E104</f>
        <v>0</v>
      </c>
      <c r="F7" s="14">
        <f>'[1]Лицевые счета домов свод'!F104</f>
        <v>0</v>
      </c>
      <c r="G7" s="14">
        <f>'[1]Лицевые счета домов свод'!G104</f>
        <v>0</v>
      </c>
      <c r="H7" s="14">
        <f>'[1]Лицевые счета домов свод'!H104</f>
        <v>0</v>
      </c>
      <c r="I7" s="14">
        <f>'[1]Лицевые счета домов свод'!I104</f>
        <v>0</v>
      </c>
      <c r="J7" s="14">
        <f>'[1]Лицевые счета домов свод'!J104</f>
        <v>0</v>
      </c>
      <c r="K7" s="14">
        <f>'[1]Лицевые счета домов свод'!K104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свод'!E105</f>
        <v>200.53</v>
      </c>
      <c r="F8" s="14">
        <f>'[1]Лицевые счета домов свод'!F105</f>
        <v>-66994</v>
      </c>
      <c r="G8" s="14">
        <f>'[1]Лицевые счета домов свод'!G105</f>
        <v>0</v>
      </c>
      <c r="H8" s="14">
        <f>'[1]Лицевые счета домов свод'!H105</f>
        <v>103.52</v>
      </c>
      <c r="I8" s="14">
        <f>'[1]Лицевые счета домов свод'!I105</f>
        <v>0</v>
      </c>
      <c r="J8" s="14">
        <f>'[1]Лицевые счета домов свод'!J105</f>
        <v>-66890.48</v>
      </c>
      <c r="K8" s="14">
        <f>'[1]Лицевые счета домов свод'!K105</f>
        <v>97.01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свод'!E106</f>
        <v>0</v>
      </c>
      <c r="F9" s="14">
        <f>'[1]Лицевые счета домов свод'!F106</f>
        <v>0</v>
      </c>
      <c r="G9" s="14">
        <f>'[1]Лицевые счета домов свод'!G106</f>
        <v>0</v>
      </c>
      <c r="H9" s="14">
        <f>'[1]Лицевые счета домов свод'!H106</f>
        <v>0</v>
      </c>
      <c r="I9" s="14">
        <f>'[1]Лицевые счета домов свод'!I106</f>
        <v>0</v>
      </c>
      <c r="J9" s="14">
        <f>'[1]Лицевые счета домов свод'!J106</f>
        <v>0</v>
      </c>
      <c r="K9" s="14">
        <f>'[1]Лицевые счета домов свод'!K106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свод'!E107</f>
        <v>0</v>
      </c>
      <c r="F10" s="14">
        <f>'[1]Лицевые счета домов свод'!F107</f>
        <v>0</v>
      </c>
      <c r="G10" s="14">
        <f>'[1]Лицевые счета домов свод'!G107</f>
        <v>0</v>
      </c>
      <c r="H10" s="14">
        <f>'[1]Лицевые счета домов свод'!H107</f>
        <v>0</v>
      </c>
      <c r="I10" s="14">
        <f>'[1]Лицевые счета домов свод'!I107</f>
        <v>0</v>
      </c>
      <c r="J10" s="14">
        <f>'[1]Лицевые счета домов свод'!J107</f>
        <v>0</v>
      </c>
      <c r="K10" s="14">
        <f>'[1]Лицевые счета домов свод'!K107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свод'!E108</f>
        <v>0</v>
      </c>
      <c r="F11" s="14">
        <f>'[1]Лицевые счета домов свод'!F108</f>
        <v>5760</v>
      </c>
      <c r="G11" s="14">
        <f>'[1]Лицевые счета домов свод'!G108</f>
        <v>2880</v>
      </c>
      <c r="H11" s="14">
        <f>'[1]Лицевые счета домов свод'!H108</f>
        <v>2880</v>
      </c>
      <c r="I11" s="14">
        <f>'[1]Лицевые счета домов свод'!I108</f>
        <v>0</v>
      </c>
      <c r="J11" s="14">
        <f>'[1]Лицевые счета домов свод'!J108</f>
        <v>8640</v>
      </c>
      <c r="K11" s="14">
        <f>'[1]Лицевые счета домов свод'!K108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SUM(E6:E11)</f>
        <v>17329.059999999998</v>
      </c>
      <c r="F12" s="5">
        <f>SUM(F6:F11)</f>
        <v>17192.039999999994</v>
      </c>
      <c r="G12" s="5">
        <f>SUM(G6:G11)</f>
        <v>287990.58</v>
      </c>
      <c r="H12" s="5">
        <f>SUM(H6:H11)</f>
        <v>273407.03</v>
      </c>
      <c r="I12" s="5">
        <f>SUM(I6:I11)</f>
        <v>280411.38</v>
      </c>
      <c r="J12" s="5">
        <f>SUM(J6:J11)</f>
        <v>10187.689999999988</v>
      </c>
      <c r="K12" s="5">
        <f>SUM(K6:K11)</f>
        <v>31912.609999999975</v>
      </c>
      <c r="L12" s="16"/>
    </row>
    <row r="13" spans="1:12" ht="21" customHeight="1">
      <c r="A13" s="13"/>
      <c r="B13" s="13"/>
      <c r="C13" s="13"/>
      <c r="D13" s="17" t="s">
        <v>23</v>
      </c>
      <c r="E13" s="14">
        <f>'[1]Лицевые счета домов свод'!E110</f>
        <v>8318.69</v>
      </c>
      <c r="F13" s="14">
        <f>'[1]Лицевые счета домов свод'!F110</f>
        <v>15018.52</v>
      </c>
      <c r="G13" s="14">
        <f>'[1]Лицевые счета домов свод'!G110</f>
        <v>95985.36</v>
      </c>
      <c r="H13" s="14">
        <f>'[1]Лицевые счета домов свод'!H110</f>
        <v>91113.87000000001</v>
      </c>
      <c r="I13" s="14">
        <f>'[1]Лицевые счета домов свод'!I110</f>
        <v>111063.95999999999</v>
      </c>
      <c r="J13" s="14">
        <f>'[1]Лицевые счета домов свод'!J110</f>
        <v>-4931.569999999978</v>
      </c>
      <c r="K13" s="14">
        <f>'[1]Лицевые счета домов свод'!K110</f>
        <v>13190.179999999993</v>
      </c>
      <c r="L13" s="15"/>
    </row>
    <row r="14" spans="1:12" ht="30" customHeight="1">
      <c r="A14" s="13"/>
      <c r="B14" s="13"/>
      <c r="C14" s="13"/>
      <c r="D14" s="17" t="s">
        <v>24</v>
      </c>
      <c r="E14" s="14">
        <f>'[1]Лицевые счета домов свод'!E111</f>
        <v>5509.68</v>
      </c>
      <c r="F14" s="14">
        <f>'[1]Лицевые счета домов свод'!F111</f>
        <v>-5509.68</v>
      </c>
      <c r="G14" s="14">
        <f>'[1]Лицевые счета домов свод'!G111</f>
        <v>82085.09999999998</v>
      </c>
      <c r="H14" s="14">
        <f>'[1]Лицевые счета домов свод'!H111</f>
        <v>77919.52</v>
      </c>
      <c r="I14" s="14">
        <f>'[1]Лицевые счета домов свод'!I111</f>
        <v>82085.09999999998</v>
      </c>
      <c r="J14" s="14">
        <f>'[1]Лицевые счета домов свод'!J111</f>
        <v>-9675.25999999998</v>
      </c>
      <c r="K14" s="14">
        <f>'[1]Лицевые счета домов свод'!K111</f>
        <v>9675.259999999966</v>
      </c>
      <c r="L14" s="15"/>
    </row>
    <row r="15" spans="1:12" ht="33.75" customHeight="1">
      <c r="A15" s="13"/>
      <c r="B15" s="13"/>
      <c r="C15" s="13"/>
      <c r="D15" s="17" t="s">
        <v>25</v>
      </c>
      <c r="E15" s="14">
        <f>'[1]Лицевые счета домов свод'!E112</f>
        <v>-44.28</v>
      </c>
      <c r="F15" s="14">
        <f>'[1]Лицевые счета домов свод'!F112</f>
        <v>-44589.5</v>
      </c>
      <c r="G15" s="14">
        <f>'[1]Лицевые счета домов свод'!G112</f>
        <v>30645.120000000006</v>
      </c>
      <c r="H15" s="14">
        <f>'[1]Лицевые счета домов свод'!H112</f>
        <v>29089.939999999995</v>
      </c>
      <c r="I15" s="14">
        <f>'[1]Лицевые счета домов свод'!I112</f>
        <v>1346</v>
      </c>
      <c r="J15" s="14">
        <f>'[1]Лицевые счета домов свод'!J112</f>
        <v>-16845.560000000005</v>
      </c>
      <c r="K15" s="14">
        <f>'[1]Лицевые счета домов свод'!K112</f>
        <v>1510.9000000000124</v>
      </c>
      <c r="L15" s="15"/>
    </row>
    <row r="16" spans="1:12" ht="33.75" customHeight="1">
      <c r="A16" s="13"/>
      <c r="B16" s="13"/>
      <c r="C16" s="13"/>
      <c r="D16" s="17" t="s">
        <v>26</v>
      </c>
      <c r="E16" s="14">
        <f>'[1]Лицевые счета домов свод'!E113</f>
        <v>0</v>
      </c>
      <c r="F16" s="14">
        <f>'[1]Лицевые счета домов свод'!F113</f>
        <v>0</v>
      </c>
      <c r="G16" s="14">
        <f>'[1]Лицевые счета домов свод'!G113</f>
        <v>24625.6</v>
      </c>
      <c r="H16" s="14">
        <f>'[1]Лицевые счета домов свод'!H113</f>
        <v>23375.86</v>
      </c>
      <c r="I16" s="14">
        <f>'[1]Лицевые счета домов свод'!I113</f>
        <v>24629.94</v>
      </c>
      <c r="J16" s="14">
        <f>'[1]Лицевые счета домов свод'!J113</f>
        <v>-1254.079999999998</v>
      </c>
      <c r="K16" s="14">
        <f>'[1]Лицевые счета домов свод'!K113</f>
        <v>1249.739999999998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свод'!E114</f>
        <v>374.65</v>
      </c>
      <c r="F17" s="14">
        <f>'[1]Лицевые счета домов свод'!F114</f>
        <v>-11359.37</v>
      </c>
      <c r="G17" s="14">
        <f>'[1]Лицевые счета домов свод'!G114</f>
        <v>5581.79</v>
      </c>
      <c r="H17" s="14">
        <f>'[1]Лицевые счета домов свод'!H114</f>
        <v>5298.549999999999</v>
      </c>
      <c r="I17" s="14">
        <f>'[1]Лицевые счета домов свод'!I114</f>
        <v>5915.04</v>
      </c>
      <c r="J17" s="14">
        <f>'[1]Лицевые счета домов свод'!J114</f>
        <v>-11975.86</v>
      </c>
      <c r="K17" s="14">
        <f>'[1]Лицевые счета домов свод'!K114</f>
        <v>657.8900000000003</v>
      </c>
      <c r="L17" s="15"/>
    </row>
    <row r="18" spans="1:12" ht="34.5" customHeight="1">
      <c r="A18" s="13"/>
      <c r="B18" s="13"/>
      <c r="C18" s="13"/>
      <c r="D18" s="17" t="s">
        <v>28</v>
      </c>
      <c r="E18" s="14">
        <f>'[1]Лицевые счета домов свод'!E115</f>
        <v>11</v>
      </c>
      <c r="F18" s="14">
        <f>'[1]Лицевые счета домов свод'!F115</f>
        <v>426.31</v>
      </c>
      <c r="G18" s="14">
        <f>'[1]Лицевые счета домов свод'!G115</f>
        <v>164.15000000000003</v>
      </c>
      <c r="H18" s="14">
        <f>'[1]Лицевые счета домов свод'!H115</f>
        <v>155.84</v>
      </c>
      <c r="I18" s="14">
        <f>'[1]Лицевые счета домов свод'!I115</f>
        <v>0</v>
      </c>
      <c r="J18" s="14">
        <f>'[1]Лицевые счета домов свод'!J115</f>
        <v>582.15</v>
      </c>
      <c r="K18" s="14">
        <f>'[1]Лицевые счета домов свод'!K115</f>
        <v>19.31000000000003</v>
      </c>
      <c r="L18" s="15"/>
    </row>
    <row r="19" spans="1:12" ht="42" customHeight="1">
      <c r="A19" s="13"/>
      <c r="B19" s="13"/>
      <c r="C19" s="13"/>
      <c r="D19" s="17" t="s">
        <v>29</v>
      </c>
      <c r="E19" s="14">
        <f>'[1]Лицевые счета домов свод'!E116</f>
        <v>2681.4</v>
      </c>
      <c r="F19" s="14">
        <f>'[1]Лицевые счета домов свод'!F116</f>
        <v>-2681.4</v>
      </c>
      <c r="G19" s="14">
        <f>'[1]Лицевые счета домов свод'!G116</f>
        <v>39948.19999999999</v>
      </c>
      <c r="H19" s="14">
        <f>'[1]Лицевые счета домов свод'!H116</f>
        <v>37920.82</v>
      </c>
      <c r="I19" s="14">
        <f>'[1]Лицевые счета домов свод'!I116</f>
        <v>39948.19999999999</v>
      </c>
      <c r="J19" s="14">
        <f>'[1]Лицевые счета домов свод'!J116</f>
        <v>-4708.779999999992</v>
      </c>
      <c r="K19" s="14">
        <f>'[1]Лицевые счета домов свод'!K116</f>
        <v>4708.779999999992</v>
      </c>
      <c r="L19" s="15"/>
    </row>
    <row r="20" spans="1:12" ht="20.25" customHeight="1">
      <c r="A20" s="13"/>
      <c r="B20" s="13"/>
      <c r="C20" s="13"/>
      <c r="D20" s="17" t="s">
        <v>30</v>
      </c>
      <c r="E20" s="14">
        <f>'[1]Лицевые счета домов свод'!E117</f>
        <v>1285.76</v>
      </c>
      <c r="F20" s="14">
        <f>'[1]Лицевые счета домов свод'!F117</f>
        <v>-35348.34</v>
      </c>
      <c r="G20" s="14">
        <f>'[1]Лицевые счета домов свод'!G117</f>
        <v>19153.27</v>
      </c>
      <c r="H20" s="14">
        <f>'[1]Лицевые счета домов свод'!H117</f>
        <v>18181.21</v>
      </c>
      <c r="I20" s="14">
        <f>'[1]Лицевые счета домов свод'!I117</f>
        <v>34198.96086000001</v>
      </c>
      <c r="J20" s="14">
        <f>'[1]Лицевые счета домов свод'!J117</f>
        <v>-51366.090860000004</v>
      </c>
      <c r="K20" s="14">
        <f>'[1]Лицевые счета домов свод'!K117</f>
        <v>2257.8199999999997</v>
      </c>
      <c r="L20" s="15"/>
    </row>
    <row r="21" spans="1:12" ht="33.75" customHeight="1">
      <c r="A21" s="13"/>
      <c r="B21" s="13"/>
      <c r="C21" s="13"/>
      <c r="D21" s="17" t="s">
        <v>31</v>
      </c>
      <c r="E21" s="14">
        <f>'[1]Лицевые счета домов свод'!E118</f>
        <v>334.2</v>
      </c>
      <c r="F21" s="14">
        <f>'[1]Лицевые счета домов свод'!F118</f>
        <v>-29214.06</v>
      </c>
      <c r="G21" s="14">
        <f>'[1]Лицевые счета домов свод'!G118</f>
        <v>4979.870000000002</v>
      </c>
      <c r="H21" s="14">
        <f>'[1]Лицевые счета домов свод'!H118</f>
        <v>4727.099999999999</v>
      </c>
      <c r="I21" s="14">
        <f>'[1]Лицевые счета домов свод'!I118</f>
        <v>0</v>
      </c>
      <c r="J21" s="14">
        <f>'[1]Лицевые счета домов свод'!J118</f>
        <v>-24486.960000000003</v>
      </c>
      <c r="K21" s="14">
        <f>'[1]Лицевые счета домов свод'!K118</f>
        <v>586.9700000000021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18471.100000000002</v>
      </c>
      <c r="F22" s="5">
        <f>SUM(F13:F21)</f>
        <v>-113257.52</v>
      </c>
      <c r="G22" s="5">
        <f>SUM(G13:G21)</f>
        <v>303168.45999999996</v>
      </c>
      <c r="H22" s="5">
        <f>SUM(H13:H21)</f>
        <v>287782.71</v>
      </c>
      <c r="I22" s="18">
        <f>SUM(I13:I21)</f>
        <v>299187.20086</v>
      </c>
      <c r="J22" s="18">
        <f>SUM(J13:J21)</f>
        <v>-124662.01085999997</v>
      </c>
      <c r="K22" s="5">
        <f>SUM(K13:K21)</f>
        <v>33856.84999999996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свод'!E120</f>
        <v>6095.3</v>
      </c>
      <c r="F23" s="14">
        <f>'[1]Лицевые счета домов свод'!F120</f>
        <v>-5901.33</v>
      </c>
      <c r="G23" s="14">
        <f>'[1]Лицевые счета домов свод'!G120</f>
        <v>82084.75</v>
      </c>
      <c r="H23" s="14">
        <f>'[1]Лицевые счета домов свод'!H120</f>
        <v>78902.15</v>
      </c>
      <c r="I23" s="14">
        <f>'[1]Лицевые счета домов свод'!I120</f>
        <v>82084.75</v>
      </c>
      <c r="J23" s="14">
        <f>'[1]Лицевые счета домов свод'!J120</f>
        <v>-9083.930000000008</v>
      </c>
      <c r="K23" s="14">
        <f>'[1]Лицевые счета домов свод'!K120</f>
        <v>9277.900000000009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свод'!E121</f>
        <v>0</v>
      </c>
      <c r="F24" s="14">
        <f>'[1]Лицевые счета домов свод'!F121</f>
        <v>0</v>
      </c>
      <c r="G24" s="14">
        <f>'[1]Лицевые счета домов свод'!G121</f>
        <v>0</v>
      </c>
      <c r="H24" s="14">
        <f>'[1]Лицевые счета домов свод'!H121</f>
        <v>0</v>
      </c>
      <c r="I24" s="14">
        <f>'[1]Лицевые счета домов свод'!I121</f>
        <v>0</v>
      </c>
      <c r="J24" s="14">
        <f>'[1]Лицевые счета домов свод'!J121</f>
        <v>0</v>
      </c>
      <c r="K24" s="14">
        <f>'[1]Лицевые счета домов свод'!K121</f>
        <v>0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свод'!E122</f>
        <v>0</v>
      </c>
      <c r="F25" s="14">
        <f>'[1]Лицевые счета домов свод'!F122</f>
        <v>0</v>
      </c>
      <c r="G25" s="14">
        <f>'[1]Лицевые счета домов свод'!G122</f>
        <v>0</v>
      </c>
      <c r="H25" s="14">
        <f>'[1]Лицевые счета домов свод'!H122</f>
        <v>0</v>
      </c>
      <c r="I25" s="14">
        <f>'[1]Лицевые счета домов свод'!I122</f>
        <v>0</v>
      </c>
      <c r="J25" s="14">
        <f>'[1]Лицевые счета домов свод'!J122</f>
        <v>0</v>
      </c>
      <c r="K25" s="14">
        <f>'[1]Лицевые счета домов свод'!K122</f>
        <v>0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свод'!E123</f>
        <v>1220.57</v>
      </c>
      <c r="F26" s="14">
        <f>'[1]Лицевые счета домов свод'!F123</f>
        <v>0</v>
      </c>
      <c r="G26" s="14">
        <f>'[1]Лицевые счета домов свод'!G123</f>
        <v>16417.019999999997</v>
      </c>
      <c r="H26" s="14">
        <f>'[1]Лицевые счета домов свод'!H123</f>
        <v>15781.859999999999</v>
      </c>
      <c r="I26" s="14">
        <f>'[1]Лицевые счета домов свод'!I123</f>
        <v>15781.859999999999</v>
      </c>
      <c r="J26" s="14">
        <f>'[1]Лицевые счета домов свод'!J123</f>
        <v>0</v>
      </c>
      <c r="K26" s="14">
        <f>'[1]Лицевые счета домов свод'!K123</f>
        <v>1855.7299999999977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свод'!E124</f>
        <v>7355.38</v>
      </c>
      <c r="F27" s="14">
        <f>'[1]Лицевые счета домов свод'!F124</f>
        <v>-7355.38</v>
      </c>
      <c r="G27" s="14">
        <f>'[1]Лицевые счета домов свод'!G124</f>
        <v>103974.18</v>
      </c>
      <c r="H27" s="14">
        <f>'[1]Лицевые счета домов свод'!H124</f>
        <v>99597.39</v>
      </c>
      <c r="I27" s="14">
        <f>'[1]Лицевые счета домов свод'!I124</f>
        <v>103974.18</v>
      </c>
      <c r="J27" s="14">
        <f>'[1]Лицевые счета домов свод'!J124</f>
        <v>-11732.169999999998</v>
      </c>
      <c r="K27" s="14">
        <f>'[1]Лицевые счета домов свод'!K124</f>
        <v>11732.169999999998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свод'!E125</f>
        <v>10171.34</v>
      </c>
      <c r="F28" s="14">
        <f>'[1]Лицевые счета домов свод'!F125</f>
        <v>-10171.34</v>
      </c>
      <c r="G28" s="14">
        <f>'[1]Лицевые счета домов свод'!G125</f>
        <v>136807.86</v>
      </c>
      <c r="H28" s="14">
        <f>'[1]Лицевые счета домов свод'!H125</f>
        <v>131514.83000000002</v>
      </c>
      <c r="I28" s="14">
        <f>'[1]Лицевые счета домов свод'!I125</f>
        <v>136807.86</v>
      </c>
      <c r="J28" s="14">
        <f>'[1]Лицевые счета домов свод'!J125</f>
        <v>-15464.369999999966</v>
      </c>
      <c r="K28" s="14">
        <f>'[1]Лицевые счета домов свод'!K125</f>
        <v>15464.369999999966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свод'!E126</f>
        <v>7933.91</v>
      </c>
      <c r="F29" s="14">
        <f>'[1]Лицевые счета домов свод'!F126</f>
        <v>-7933.91</v>
      </c>
      <c r="G29" s="14">
        <f>'[1]Лицевые счета домов свод'!G126</f>
        <v>112730.07999999999</v>
      </c>
      <c r="H29" s="14">
        <f>'[1]Лицевые счета домов свод'!H126</f>
        <v>107966.59000000001</v>
      </c>
      <c r="I29" s="14">
        <f>'[1]Лицевые счета домов свод'!I126</f>
        <v>112730.07999999999</v>
      </c>
      <c r="J29" s="14">
        <f>'[1]Лицевые счета домов свод'!J126</f>
        <v>-12697.39999999998</v>
      </c>
      <c r="K29" s="14">
        <f>'[1]Лицевые счета домов свод'!K126</f>
        <v>12697.39999999998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свод'!E127</f>
        <v>1189.16</v>
      </c>
      <c r="F30" s="14">
        <f>'[1]Лицевые счета домов свод'!F127</f>
        <v>-1189.16</v>
      </c>
      <c r="G30" s="14">
        <f>'[1]Лицевые счета домов свод'!G127</f>
        <v>14320.410000000002</v>
      </c>
      <c r="H30" s="14">
        <f>'[1]Лицевые счета домов свод'!H127</f>
        <v>13779.230000000001</v>
      </c>
      <c r="I30" s="14">
        <f>'[1]Лицевые счета домов свод'!I127</f>
        <v>0</v>
      </c>
      <c r="J30" s="14">
        <f>'[1]Лицевые счета домов свод'!J127</f>
        <v>12590.070000000002</v>
      </c>
      <c r="K30" s="14">
        <f>'[1]Лицевые счета домов свод'!K127</f>
        <v>1730.3400000000001</v>
      </c>
      <c r="L30" s="15"/>
    </row>
    <row r="31" spans="1:12" ht="12.75">
      <c r="A31" s="9"/>
      <c r="B31" s="19" t="s">
        <v>41</v>
      </c>
      <c r="C31" s="19"/>
      <c r="D31" s="19"/>
      <c r="E31" s="19">
        <f>SUM(E23:E30)+E12+E22</f>
        <v>69765.82</v>
      </c>
      <c r="F31" s="19">
        <f>SUM(F23:F30)+F12+F22</f>
        <v>-128616.6</v>
      </c>
      <c r="G31" s="19">
        <f>SUM(G23:G30)+G12+G22</f>
        <v>1057493.3399999999</v>
      </c>
      <c r="H31" s="19">
        <f>SUM(H23:H30)+H12+H22</f>
        <v>1008731.79</v>
      </c>
      <c r="I31" s="20">
        <f>SUM(I23:I30)+I12+I22</f>
        <v>1030977.31086</v>
      </c>
      <c r="J31" s="20">
        <f>SUM(J23:J30)+J12+J22</f>
        <v>-150862.12085999994</v>
      </c>
      <c r="K31" s="19">
        <f>SUM(K23:K30)+K12+K22</f>
        <v>118527.36999999988</v>
      </c>
      <c r="L31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80" zoomScaleNormal="80" workbookViewId="0" topLeftCell="A19">
      <selection activeCell="E40" sqref="E40"/>
    </sheetView>
  </sheetViews>
  <sheetFormatPr defaultColWidth="12.57421875" defaultRowHeight="12.75"/>
  <cols>
    <col min="1" max="1" width="9.57421875" style="0" customWidth="1"/>
    <col min="2" max="2" width="34.140625" style="0" customWidth="1"/>
    <col min="3" max="3" width="29.00390625" style="0" customWidth="1"/>
    <col min="4" max="4" width="45.00390625" style="0" customWidth="1"/>
    <col min="5" max="5" width="16.851562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 t="s">
        <v>46</v>
      </c>
      <c r="C3" s="25" t="s">
        <v>47</v>
      </c>
      <c r="D3" s="25" t="s">
        <v>48</v>
      </c>
      <c r="E3" s="25">
        <v>16103.69</v>
      </c>
    </row>
    <row r="4" spans="1:5" ht="12.75">
      <c r="A4" s="25">
        <v>2</v>
      </c>
      <c r="B4" s="27" t="s">
        <v>49</v>
      </c>
      <c r="C4" s="28" t="s">
        <v>47</v>
      </c>
      <c r="D4" s="28" t="s">
        <v>50</v>
      </c>
      <c r="E4" s="28">
        <v>19094.03</v>
      </c>
    </row>
    <row r="5" spans="1:5" ht="12.75">
      <c r="A5" s="25">
        <v>3</v>
      </c>
      <c r="B5" s="27" t="s">
        <v>51</v>
      </c>
      <c r="C5" s="28" t="s">
        <v>47</v>
      </c>
      <c r="D5" s="28" t="s">
        <v>52</v>
      </c>
      <c r="E5" s="28">
        <v>2103.25</v>
      </c>
    </row>
    <row r="6" spans="1:5" ht="12.75">
      <c r="A6" s="25">
        <v>4</v>
      </c>
      <c r="B6" s="29"/>
      <c r="C6" s="28"/>
      <c r="D6" s="28"/>
      <c r="E6" s="28"/>
    </row>
    <row r="7" spans="1:5" ht="12.75">
      <c r="A7" s="25">
        <v>5</v>
      </c>
      <c r="B7" s="29"/>
      <c r="C7" s="28"/>
      <c r="D7" s="28"/>
      <c r="E7" s="28"/>
    </row>
    <row r="8" spans="1:5" ht="12.75">
      <c r="A8" s="30"/>
      <c r="B8" s="30" t="s">
        <v>53</v>
      </c>
      <c r="C8" s="30"/>
      <c r="D8" s="30"/>
      <c r="E8" s="30">
        <f>E3+E4+E5+E6+E7</f>
        <v>37300.97</v>
      </c>
    </row>
    <row r="9" spans="1:5" ht="12.75">
      <c r="A9" s="15"/>
      <c r="B9" s="15"/>
      <c r="C9" s="15"/>
      <c r="D9" s="15"/>
      <c r="E9" s="15"/>
    </row>
    <row r="10" spans="1:5" ht="12.75">
      <c r="A10" s="22" t="s">
        <v>54</v>
      </c>
      <c r="B10" s="22"/>
      <c r="C10" s="22"/>
      <c r="D10" s="22"/>
      <c r="E10" s="22"/>
    </row>
    <row r="11" spans="1:5" ht="12.75">
      <c r="A11" s="23" t="s">
        <v>1</v>
      </c>
      <c r="B11" s="24" t="s">
        <v>43</v>
      </c>
      <c r="C11" s="24" t="s">
        <v>2</v>
      </c>
      <c r="D11" s="24" t="s">
        <v>44</v>
      </c>
      <c r="E11" s="24" t="s">
        <v>45</v>
      </c>
    </row>
    <row r="12" spans="1:5" ht="12.75">
      <c r="A12" s="25">
        <v>1</v>
      </c>
      <c r="B12" s="26" t="s">
        <v>55</v>
      </c>
      <c r="C12" s="25" t="s">
        <v>47</v>
      </c>
      <c r="D12" s="25" t="s">
        <v>56</v>
      </c>
      <c r="E12" s="25">
        <v>51318.05</v>
      </c>
    </row>
    <row r="13" spans="1:5" ht="12.75">
      <c r="A13" s="25">
        <v>2</v>
      </c>
      <c r="B13" s="27" t="s">
        <v>55</v>
      </c>
      <c r="C13" s="28" t="s">
        <v>47</v>
      </c>
      <c r="D13" s="28" t="s">
        <v>57</v>
      </c>
      <c r="E13" s="28">
        <v>49189.41</v>
      </c>
    </row>
    <row r="14" spans="1:5" ht="12.75">
      <c r="A14" s="25">
        <v>3</v>
      </c>
      <c r="B14" s="27" t="s">
        <v>58</v>
      </c>
      <c r="C14" s="28" t="s">
        <v>47</v>
      </c>
      <c r="D14" s="28" t="s">
        <v>59</v>
      </c>
      <c r="E14" s="28">
        <v>36269.54</v>
      </c>
    </row>
    <row r="15" spans="1:5" ht="12.75">
      <c r="A15" s="25">
        <v>4</v>
      </c>
      <c r="B15" s="27" t="s">
        <v>49</v>
      </c>
      <c r="C15" s="28" t="s">
        <v>47</v>
      </c>
      <c r="D15" s="28" t="s">
        <v>60</v>
      </c>
      <c r="E15" s="28">
        <v>39385.65</v>
      </c>
    </row>
    <row r="16" spans="1:5" ht="12.75">
      <c r="A16" s="30"/>
      <c r="B16" s="30" t="s">
        <v>53</v>
      </c>
      <c r="C16" s="30"/>
      <c r="D16" s="30"/>
      <c r="E16" s="30">
        <f>E12+E13+E14+E15</f>
        <v>176162.65</v>
      </c>
    </row>
    <row r="17" spans="1:5" ht="12.75">
      <c r="A17" s="15"/>
      <c r="B17" s="15"/>
      <c r="C17" s="15"/>
      <c r="D17" s="15"/>
      <c r="E17" s="15"/>
    </row>
    <row r="18" spans="1:5" ht="12.75">
      <c r="A18" s="22" t="s">
        <v>61</v>
      </c>
      <c r="B18" s="22"/>
      <c r="C18" s="22"/>
      <c r="D18" s="22"/>
      <c r="E18" s="22"/>
    </row>
    <row r="19" spans="1:5" ht="12.75">
      <c r="A19" s="23" t="s">
        <v>1</v>
      </c>
      <c r="B19" s="24" t="s">
        <v>43</v>
      </c>
      <c r="C19" s="24" t="s">
        <v>2</v>
      </c>
      <c r="D19" s="24" t="s">
        <v>44</v>
      </c>
      <c r="E19" s="24" t="s">
        <v>45</v>
      </c>
    </row>
    <row r="20" spans="1:5" ht="12.75">
      <c r="A20" s="25">
        <v>1</v>
      </c>
      <c r="B20" s="25" t="s">
        <v>62</v>
      </c>
      <c r="C20" s="25" t="s">
        <v>47</v>
      </c>
      <c r="D20" s="25" t="s">
        <v>63</v>
      </c>
      <c r="E20" s="25">
        <v>2936.86</v>
      </c>
    </row>
    <row r="21" spans="1:5" ht="12.75">
      <c r="A21" s="25">
        <v>2</v>
      </c>
      <c r="B21" s="27" t="s">
        <v>51</v>
      </c>
      <c r="C21" s="28" t="s">
        <v>47</v>
      </c>
      <c r="D21" s="29" t="s">
        <v>64</v>
      </c>
      <c r="E21" s="29">
        <v>4703.62</v>
      </c>
    </row>
    <row r="22" spans="1:5" ht="12.75">
      <c r="A22" s="25">
        <v>3</v>
      </c>
      <c r="B22" s="29"/>
      <c r="C22" s="28"/>
      <c r="D22" s="29"/>
      <c r="E22" s="29"/>
    </row>
    <row r="23" spans="1:5" ht="12.75">
      <c r="A23" s="25">
        <v>4</v>
      </c>
      <c r="B23" s="25"/>
      <c r="C23" s="25"/>
      <c r="D23" s="25"/>
      <c r="E23" s="25"/>
    </row>
    <row r="24" spans="1:5" ht="12.75">
      <c r="A24" s="30"/>
      <c r="B24" s="30" t="s">
        <v>53</v>
      </c>
      <c r="C24" s="30"/>
      <c r="D24" s="30"/>
      <c r="E24" s="30">
        <f>E21+E22+E20+E23</f>
        <v>7640.48</v>
      </c>
    </row>
    <row r="25" spans="1:5" ht="12.75">
      <c r="A25" s="15"/>
      <c r="B25" s="15"/>
      <c r="C25" s="15"/>
      <c r="D25" s="15"/>
      <c r="E25" s="15"/>
    </row>
    <row r="26" spans="1:5" ht="12.75">
      <c r="A26" s="22" t="s">
        <v>65</v>
      </c>
      <c r="B26" s="22"/>
      <c r="C26" s="22"/>
      <c r="D26" s="22"/>
      <c r="E26" s="22"/>
    </row>
    <row r="27" spans="1:5" ht="12.75">
      <c r="A27" s="23" t="s">
        <v>1</v>
      </c>
      <c r="B27" s="24" t="s">
        <v>43</v>
      </c>
      <c r="C27" s="24" t="s">
        <v>2</v>
      </c>
      <c r="D27" s="24" t="s">
        <v>44</v>
      </c>
      <c r="E27" s="24" t="s">
        <v>45</v>
      </c>
    </row>
    <row r="28" spans="1:5" ht="12.75">
      <c r="A28" s="25">
        <v>1</v>
      </c>
      <c r="B28" s="26" t="s">
        <v>46</v>
      </c>
      <c r="C28" s="25" t="s">
        <v>47</v>
      </c>
      <c r="D28" s="25" t="s">
        <v>66</v>
      </c>
      <c r="E28" s="25">
        <v>13832.07</v>
      </c>
    </row>
    <row r="29" spans="1:5" ht="12.75">
      <c r="A29" s="25">
        <v>2</v>
      </c>
      <c r="B29" s="29"/>
      <c r="C29" s="28"/>
      <c r="D29" s="29"/>
      <c r="E29" s="29"/>
    </row>
    <row r="30" spans="1:5" ht="12.75">
      <c r="A30" s="25">
        <v>3</v>
      </c>
      <c r="B30" s="29"/>
      <c r="C30" s="28"/>
      <c r="D30" s="29"/>
      <c r="E30" s="29"/>
    </row>
    <row r="31" spans="1:5" ht="12.75">
      <c r="A31" s="25">
        <v>4</v>
      </c>
      <c r="B31" s="29"/>
      <c r="C31" s="29"/>
      <c r="D31" s="29"/>
      <c r="E31" s="29"/>
    </row>
    <row r="32" spans="1:5" ht="12.75">
      <c r="A32" s="30"/>
      <c r="B32" s="30" t="s">
        <v>53</v>
      </c>
      <c r="C32" s="30"/>
      <c r="D32" s="30"/>
      <c r="E32" s="30">
        <f>E29+E30+E28+E31</f>
        <v>13832.07</v>
      </c>
    </row>
    <row r="33" spans="1:5" ht="12.75">
      <c r="A33" s="15"/>
      <c r="B33" s="15"/>
      <c r="C33" s="15"/>
      <c r="D33" s="15"/>
      <c r="E33" s="15"/>
    </row>
    <row r="34" spans="1:5" ht="12.75">
      <c r="A34" s="22" t="s">
        <v>67</v>
      </c>
      <c r="B34" s="22"/>
      <c r="C34" s="22"/>
      <c r="D34" s="22"/>
      <c r="E34" s="22"/>
    </row>
    <row r="35" spans="1:5" ht="12.75">
      <c r="A35" s="23" t="s">
        <v>1</v>
      </c>
      <c r="B35" s="24" t="s">
        <v>43</v>
      </c>
      <c r="C35" s="24" t="s">
        <v>2</v>
      </c>
      <c r="D35" s="24" t="s">
        <v>44</v>
      </c>
      <c r="E35" s="24" t="s">
        <v>45</v>
      </c>
    </row>
    <row r="36" spans="1:5" ht="12.75">
      <c r="A36" s="25">
        <v>1</v>
      </c>
      <c r="B36" s="26" t="s">
        <v>55</v>
      </c>
      <c r="C36" s="28" t="s">
        <v>47</v>
      </c>
      <c r="D36" s="25" t="s">
        <v>68</v>
      </c>
      <c r="E36" s="25">
        <v>45475.21</v>
      </c>
    </row>
    <row r="37" spans="1:5" ht="12.75">
      <c r="A37" s="30"/>
      <c r="B37" s="30" t="s">
        <v>53</v>
      </c>
      <c r="C37" s="30"/>
      <c r="D37" s="30"/>
      <c r="E37" s="30">
        <f>E36</f>
        <v>45475.21</v>
      </c>
    </row>
    <row r="38" spans="1:5" ht="12.75">
      <c r="A38" s="15"/>
      <c r="B38" s="15"/>
      <c r="C38" s="15"/>
      <c r="D38" s="15"/>
      <c r="E38" s="15"/>
    </row>
    <row r="39" spans="1:5" ht="12.75">
      <c r="A39" s="31"/>
      <c r="B39" s="31"/>
      <c r="C39" s="31"/>
      <c r="D39" s="31"/>
      <c r="E39" s="31"/>
    </row>
    <row r="40" spans="1:5" ht="12.75">
      <c r="A40" s="32"/>
      <c r="B40" s="32" t="s">
        <v>69</v>
      </c>
      <c r="C40" s="32"/>
      <c r="D40" s="32"/>
      <c r="E40" s="32">
        <f>E8+E16+E24+E32+E37</f>
        <v>280411.38</v>
      </c>
    </row>
    <row r="41" spans="1:5" ht="12.75">
      <c r="A41" s="31"/>
      <c r="B41" s="31"/>
      <c r="C41" s="31"/>
      <c r="D41" s="31"/>
      <c r="E41" s="31"/>
    </row>
  </sheetData>
  <sheetProtection selectLockedCells="1" selectUnlockedCells="1"/>
  <mergeCells count="5">
    <mergeCell ref="A1:E1"/>
    <mergeCell ref="A10:E10"/>
    <mergeCell ref="A18:E18"/>
    <mergeCell ref="A26:E26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workbookViewId="0" topLeftCell="A67">
      <selection activeCell="E87" sqref="E87"/>
    </sheetView>
  </sheetViews>
  <sheetFormatPr defaultColWidth="12.57421875" defaultRowHeight="12.75"/>
  <cols>
    <col min="1" max="1" width="9.57421875" style="0" customWidth="1"/>
    <col min="2" max="2" width="42.28125" style="0" customWidth="1"/>
    <col min="3" max="3" width="29.00390625" style="0" customWidth="1"/>
    <col min="4" max="4" width="45.00390625" style="0" customWidth="1"/>
    <col min="5" max="5" width="16.851562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5" t="s">
        <v>70</v>
      </c>
      <c r="C3" s="25" t="s">
        <v>47</v>
      </c>
      <c r="D3" s="25"/>
      <c r="E3" s="25">
        <v>1824.44</v>
      </c>
    </row>
    <row r="4" spans="1:5" ht="12.75">
      <c r="A4" s="25">
        <v>2</v>
      </c>
      <c r="B4" s="26" t="s">
        <v>71</v>
      </c>
      <c r="C4" s="28" t="s">
        <v>47</v>
      </c>
      <c r="D4" s="28"/>
      <c r="E4" s="28">
        <v>228.055</v>
      </c>
    </row>
    <row r="5" spans="1:5" ht="12.75">
      <c r="A5" s="25">
        <v>3</v>
      </c>
      <c r="B5" s="28"/>
      <c r="C5" s="28"/>
      <c r="D5" s="28"/>
      <c r="E5" s="28"/>
    </row>
    <row r="6" spans="1:5" ht="12.75">
      <c r="A6" s="25">
        <v>4</v>
      </c>
      <c r="B6" s="25"/>
      <c r="C6" s="25"/>
      <c r="D6" s="25"/>
      <c r="E6" s="25"/>
    </row>
    <row r="7" spans="1:5" ht="12.75">
      <c r="A7" s="30"/>
      <c r="B7" s="30" t="s">
        <v>53</v>
      </c>
      <c r="C7" s="30"/>
      <c r="D7" s="30"/>
      <c r="E7" s="30">
        <f>E4+E5+E3+E6</f>
        <v>2052.495</v>
      </c>
    </row>
    <row r="8" spans="1:5" ht="12.75">
      <c r="A8" s="22" t="s">
        <v>54</v>
      </c>
      <c r="B8" s="22"/>
      <c r="C8" s="22"/>
      <c r="D8" s="22"/>
      <c r="E8" s="22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5" t="s">
        <v>72</v>
      </c>
      <c r="C10" s="33" t="s">
        <v>47</v>
      </c>
      <c r="D10" s="26" t="s">
        <v>73</v>
      </c>
      <c r="E10" s="25">
        <v>7733.11</v>
      </c>
    </row>
    <row r="11" spans="1:5" ht="12.75">
      <c r="A11" s="25">
        <v>2</v>
      </c>
      <c r="B11" s="26" t="s">
        <v>71</v>
      </c>
      <c r="C11" s="28" t="s">
        <v>47</v>
      </c>
      <c r="D11" s="28"/>
      <c r="E11" s="28">
        <v>228.055</v>
      </c>
    </row>
    <row r="12" spans="1:5" ht="12.75">
      <c r="A12" s="25">
        <v>3</v>
      </c>
      <c r="B12" s="25" t="s">
        <v>70</v>
      </c>
      <c r="C12" s="25" t="s">
        <v>47</v>
      </c>
      <c r="D12" s="25"/>
      <c r="E12" s="25">
        <v>1824.44</v>
      </c>
    </row>
    <row r="13" spans="1:5" ht="12.75">
      <c r="A13" s="25">
        <v>4</v>
      </c>
      <c r="B13" s="26" t="s">
        <v>74</v>
      </c>
      <c r="C13" s="25" t="s">
        <v>47</v>
      </c>
      <c r="D13" s="25" t="s">
        <v>75</v>
      </c>
      <c r="E13" s="25">
        <v>149.54</v>
      </c>
    </row>
    <row r="14" spans="1:5" ht="12.75">
      <c r="A14" s="30"/>
      <c r="B14" s="30" t="s">
        <v>53</v>
      </c>
      <c r="C14" s="30"/>
      <c r="D14" s="30"/>
      <c r="E14" s="30">
        <f>E11+E10+E12+E13</f>
        <v>9935.145</v>
      </c>
    </row>
    <row r="15" spans="1:5" ht="12.75">
      <c r="A15" s="22" t="s">
        <v>76</v>
      </c>
      <c r="B15" s="22"/>
      <c r="C15" s="22"/>
      <c r="D15" s="22"/>
      <c r="E15" s="22"/>
    </row>
    <row r="16" spans="1:5" ht="12.75">
      <c r="A16" s="23" t="s">
        <v>1</v>
      </c>
      <c r="B16" s="24" t="s">
        <v>43</v>
      </c>
      <c r="C16" s="24" t="s">
        <v>2</v>
      </c>
      <c r="D16" s="24" t="s">
        <v>44</v>
      </c>
      <c r="E16" s="24" t="s">
        <v>45</v>
      </c>
    </row>
    <row r="17" spans="1:5" ht="12.75">
      <c r="A17" s="34">
        <v>1</v>
      </c>
      <c r="B17" s="26" t="s">
        <v>71</v>
      </c>
      <c r="C17" s="28" t="s">
        <v>47</v>
      </c>
      <c r="D17" s="28"/>
      <c r="E17" s="28">
        <v>228.055</v>
      </c>
    </row>
    <row r="18" spans="1:5" ht="12.75">
      <c r="A18" s="34">
        <v>2</v>
      </c>
      <c r="B18" s="25" t="s">
        <v>70</v>
      </c>
      <c r="C18" s="25" t="s">
        <v>47</v>
      </c>
      <c r="D18" s="25"/>
      <c r="E18" s="25">
        <v>1824.44</v>
      </c>
    </row>
    <row r="19" spans="1:5" ht="12.75">
      <c r="A19" s="34">
        <v>3</v>
      </c>
      <c r="B19" s="35"/>
      <c r="C19" s="35"/>
      <c r="D19" s="35"/>
      <c r="E19" s="35"/>
    </row>
    <row r="20" spans="1:5" ht="12.75">
      <c r="A20" s="30"/>
      <c r="B20" s="30" t="s">
        <v>53</v>
      </c>
      <c r="C20" s="30"/>
      <c r="D20" s="30"/>
      <c r="E20" s="30">
        <f>E18+E19+E17</f>
        <v>2052.495</v>
      </c>
    </row>
    <row r="21" spans="1:5" ht="12.75">
      <c r="A21" s="22" t="s">
        <v>77</v>
      </c>
      <c r="B21" s="22"/>
      <c r="C21" s="22"/>
      <c r="D21" s="22"/>
      <c r="E21" s="22"/>
    </row>
    <row r="22" spans="1:5" ht="12.75">
      <c r="A22" s="23" t="s">
        <v>1</v>
      </c>
      <c r="B22" s="24" t="s">
        <v>43</v>
      </c>
      <c r="C22" s="24" t="s">
        <v>2</v>
      </c>
      <c r="D22" s="24" t="s">
        <v>44</v>
      </c>
      <c r="E22" s="24" t="s">
        <v>45</v>
      </c>
    </row>
    <row r="23" spans="1:5" ht="12.75">
      <c r="A23" s="36">
        <v>1</v>
      </c>
      <c r="B23" s="25" t="s">
        <v>70</v>
      </c>
      <c r="C23" s="25" t="s">
        <v>47</v>
      </c>
      <c r="D23" s="25"/>
      <c r="E23" s="25">
        <v>1824.44</v>
      </c>
    </row>
    <row r="24" spans="1:5" ht="29.25" customHeight="1">
      <c r="A24" s="36">
        <v>2</v>
      </c>
      <c r="B24" s="26" t="s">
        <v>71</v>
      </c>
      <c r="C24" s="28" t="s">
        <v>47</v>
      </c>
      <c r="D24" s="28"/>
      <c r="E24" s="28">
        <v>228.055</v>
      </c>
    </row>
    <row r="25" spans="1:5" ht="12.75">
      <c r="A25" s="36">
        <v>3</v>
      </c>
      <c r="B25" s="29" t="s">
        <v>78</v>
      </c>
      <c r="C25" s="28" t="s">
        <v>47</v>
      </c>
      <c r="D25" s="29"/>
      <c r="E25" s="28">
        <v>1499</v>
      </c>
    </row>
    <row r="26" spans="1:5" ht="12.75">
      <c r="A26" s="30"/>
      <c r="B26" s="30" t="s">
        <v>53</v>
      </c>
      <c r="C26" s="30"/>
      <c r="D26" s="30"/>
      <c r="E26" s="30">
        <f>E23+E24+E25</f>
        <v>3551.495</v>
      </c>
    </row>
    <row r="27" spans="1:5" ht="12.75">
      <c r="A27" s="22" t="s">
        <v>79</v>
      </c>
      <c r="B27" s="22"/>
      <c r="C27" s="22"/>
      <c r="D27" s="22"/>
      <c r="E27" s="22"/>
    </row>
    <row r="28" spans="1:5" ht="12.75">
      <c r="A28" s="23" t="s">
        <v>1</v>
      </c>
      <c r="B28" s="24" t="s">
        <v>43</v>
      </c>
      <c r="C28" s="24" t="s">
        <v>2</v>
      </c>
      <c r="D28" s="24" t="s">
        <v>44</v>
      </c>
      <c r="E28" s="24" t="s">
        <v>45</v>
      </c>
    </row>
    <row r="29" spans="1:5" ht="12.75">
      <c r="A29" s="37">
        <v>1</v>
      </c>
      <c r="B29" s="25" t="s">
        <v>70</v>
      </c>
      <c r="C29" s="25" t="s">
        <v>47</v>
      </c>
      <c r="D29" s="25"/>
      <c r="E29" s="25">
        <v>1824.44</v>
      </c>
    </row>
    <row r="30" spans="1:5" ht="29.25" customHeight="1">
      <c r="A30" s="37">
        <v>2</v>
      </c>
      <c r="B30" s="26" t="s">
        <v>71</v>
      </c>
      <c r="C30" s="28" t="s">
        <v>47</v>
      </c>
      <c r="D30" s="28"/>
      <c r="E30" s="28">
        <v>228.055</v>
      </c>
    </row>
    <row r="31" spans="1:5" ht="12.75">
      <c r="A31" s="37">
        <v>3</v>
      </c>
      <c r="B31" s="38" t="s">
        <v>80</v>
      </c>
      <c r="C31" s="35" t="s">
        <v>47</v>
      </c>
      <c r="D31" s="35"/>
      <c r="E31" s="35">
        <v>46141.59</v>
      </c>
    </row>
    <row r="32" spans="1:5" ht="12.75">
      <c r="A32" s="37">
        <v>4</v>
      </c>
      <c r="B32" s="35"/>
      <c r="C32" s="35"/>
      <c r="D32" s="35"/>
      <c r="E32" s="35"/>
    </row>
    <row r="33" spans="1:5" ht="12.75">
      <c r="A33" s="30"/>
      <c r="B33" s="30" t="s">
        <v>53</v>
      </c>
      <c r="C33" s="30"/>
      <c r="D33" s="30"/>
      <c r="E33" s="30">
        <f>E29+E30+E31+E32</f>
        <v>48194.085</v>
      </c>
    </row>
    <row r="34" spans="1:5" ht="12.75">
      <c r="A34" s="22" t="s">
        <v>81</v>
      </c>
      <c r="B34" s="22"/>
      <c r="C34" s="22"/>
      <c r="D34" s="22"/>
      <c r="E34" s="22"/>
    </row>
    <row r="35" spans="1:5" ht="12.75">
      <c r="A35" s="23" t="s">
        <v>1</v>
      </c>
      <c r="B35" s="24" t="s">
        <v>43</v>
      </c>
      <c r="C35" s="24" t="s">
        <v>2</v>
      </c>
      <c r="D35" s="24" t="s">
        <v>44</v>
      </c>
      <c r="E35" s="24" t="s">
        <v>45</v>
      </c>
    </row>
    <row r="36" spans="1:5" ht="12.75">
      <c r="A36" s="37">
        <v>1</v>
      </c>
      <c r="B36" s="25" t="s">
        <v>70</v>
      </c>
      <c r="C36" s="25" t="s">
        <v>47</v>
      </c>
      <c r="D36" s="25"/>
      <c r="E36" s="25">
        <v>1824.44</v>
      </c>
    </row>
    <row r="37" spans="1:5" ht="28.5" customHeight="1">
      <c r="A37" s="37">
        <v>2</v>
      </c>
      <c r="B37" s="26" t="s">
        <v>71</v>
      </c>
      <c r="C37" s="28" t="s">
        <v>47</v>
      </c>
      <c r="D37" s="28"/>
      <c r="E37" s="28">
        <v>228.055</v>
      </c>
    </row>
    <row r="38" spans="1:5" ht="12.75">
      <c r="A38" s="37">
        <v>3</v>
      </c>
      <c r="B38" s="39" t="s">
        <v>82</v>
      </c>
      <c r="C38" s="35" t="s">
        <v>47</v>
      </c>
      <c r="D38" s="35"/>
      <c r="E38" s="35">
        <v>2884.43</v>
      </c>
    </row>
    <row r="39" spans="1:5" ht="36" customHeight="1">
      <c r="A39" s="37">
        <v>4</v>
      </c>
      <c r="B39" s="40" t="s">
        <v>83</v>
      </c>
      <c r="C39" s="37" t="s">
        <v>47</v>
      </c>
      <c r="D39" s="37"/>
      <c r="E39" s="37">
        <v>3471.56</v>
      </c>
    </row>
    <row r="40" spans="1:5" ht="12.75">
      <c r="A40" s="37">
        <v>5</v>
      </c>
      <c r="B40" s="40" t="s">
        <v>84</v>
      </c>
      <c r="C40" s="37" t="s">
        <v>47</v>
      </c>
      <c r="D40" s="37"/>
      <c r="E40" s="37">
        <v>1787.7</v>
      </c>
    </row>
    <row r="41" spans="1:5" ht="48" customHeight="1">
      <c r="A41" s="37">
        <v>6</v>
      </c>
      <c r="B41" s="40" t="s">
        <v>85</v>
      </c>
      <c r="C41" s="37" t="s">
        <v>47</v>
      </c>
      <c r="D41" s="37"/>
      <c r="E41" s="37">
        <v>2781.57</v>
      </c>
    </row>
    <row r="42" spans="1:5" ht="12.75">
      <c r="A42" s="37">
        <v>7</v>
      </c>
      <c r="B42" s="40" t="s">
        <v>86</v>
      </c>
      <c r="C42" s="37" t="s">
        <v>47</v>
      </c>
      <c r="D42" s="37" t="s">
        <v>87</v>
      </c>
      <c r="E42" s="37">
        <v>1346</v>
      </c>
    </row>
    <row r="43" spans="1:5" ht="12.75">
      <c r="A43" s="30"/>
      <c r="B43" s="30" t="s">
        <v>53</v>
      </c>
      <c r="C43" s="30"/>
      <c r="D43" s="30"/>
      <c r="E43" s="30">
        <f>E37+E38+E36+E39+E40+E41+E42</f>
        <v>14323.755</v>
      </c>
    </row>
    <row r="44" spans="1:5" ht="12.75">
      <c r="A44" s="22" t="s">
        <v>88</v>
      </c>
      <c r="B44" s="22"/>
      <c r="C44" s="22"/>
      <c r="D44" s="22"/>
      <c r="E44" s="22"/>
    </row>
    <row r="45" spans="1:5" ht="12.75">
      <c r="A45" s="23" t="s">
        <v>1</v>
      </c>
      <c r="B45" s="24" t="s">
        <v>43</v>
      </c>
      <c r="C45" s="24" t="s">
        <v>2</v>
      </c>
      <c r="D45" s="24" t="s">
        <v>44</v>
      </c>
      <c r="E45" s="24" t="s">
        <v>45</v>
      </c>
    </row>
    <row r="46" spans="1:5" ht="12.75">
      <c r="A46" s="25">
        <v>1</v>
      </c>
      <c r="B46" s="25" t="s">
        <v>70</v>
      </c>
      <c r="C46" s="25" t="s">
        <v>47</v>
      </c>
      <c r="D46" s="25"/>
      <c r="E46" s="25">
        <v>1824.44</v>
      </c>
    </row>
    <row r="47" spans="1:5" ht="32.25" customHeight="1">
      <c r="A47" s="25">
        <v>2</v>
      </c>
      <c r="B47" s="26" t="s">
        <v>71</v>
      </c>
      <c r="C47" s="28" t="s">
        <v>47</v>
      </c>
      <c r="D47" s="28"/>
      <c r="E47" s="28">
        <v>228.055</v>
      </c>
    </row>
    <row r="48" spans="1:5" ht="12.75">
      <c r="A48" s="25">
        <v>3</v>
      </c>
      <c r="B48" s="29" t="s">
        <v>89</v>
      </c>
      <c r="C48" s="28" t="s">
        <v>47</v>
      </c>
      <c r="D48" s="28"/>
      <c r="E48" s="28">
        <v>5915.04</v>
      </c>
    </row>
    <row r="49" spans="1:5" ht="12.75">
      <c r="A49" s="30"/>
      <c r="B49" s="30" t="s">
        <v>53</v>
      </c>
      <c r="C49" s="30"/>
      <c r="D49" s="30"/>
      <c r="E49" s="30">
        <f>E47+E46+E48</f>
        <v>7967.535</v>
      </c>
    </row>
    <row r="50" spans="1:5" ht="12.75">
      <c r="A50" s="22" t="s">
        <v>90</v>
      </c>
      <c r="B50" s="22"/>
      <c r="C50" s="22"/>
      <c r="D50" s="22"/>
      <c r="E50" s="22"/>
    </row>
    <row r="51" spans="1:5" ht="12.75">
      <c r="A51" s="23" t="s">
        <v>1</v>
      </c>
      <c r="B51" s="24" t="s">
        <v>43</v>
      </c>
      <c r="C51" s="24" t="s">
        <v>2</v>
      </c>
      <c r="D51" s="24" t="s">
        <v>44</v>
      </c>
      <c r="E51" s="24" t="s">
        <v>45</v>
      </c>
    </row>
    <row r="52" spans="1:5" ht="12.75">
      <c r="A52" s="25">
        <v>1</v>
      </c>
      <c r="B52" s="25" t="s">
        <v>70</v>
      </c>
      <c r="C52" s="25" t="s">
        <v>47</v>
      </c>
      <c r="D52" s="25"/>
      <c r="E52" s="25">
        <v>1824.44</v>
      </c>
    </row>
    <row r="53" spans="1:5" ht="29.25" customHeight="1">
      <c r="A53" s="25">
        <v>2</v>
      </c>
      <c r="B53" s="26" t="s">
        <v>71</v>
      </c>
      <c r="C53" s="28" t="s">
        <v>47</v>
      </c>
      <c r="D53" s="28"/>
      <c r="E53" s="28">
        <v>228.055</v>
      </c>
    </row>
    <row r="54" spans="1:5" ht="12.75">
      <c r="A54" s="25">
        <v>3</v>
      </c>
      <c r="B54" s="26" t="s">
        <v>91</v>
      </c>
      <c r="C54" s="28" t="s">
        <v>47</v>
      </c>
      <c r="D54" s="25"/>
      <c r="E54" s="25">
        <v>6237.15</v>
      </c>
    </row>
    <row r="55" spans="1:5" ht="12.75">
      <c r="A55" s="25">
        <v>4</v>
      </c>
      <c r="B55" s="25"/>
      <c r="C55" s="28"/>
      <c r="D55" s="25"/>
      <c r="E55" s="25"/>
    </row>
    <row r="56" spans="1:5" ht="12.75">
      <c r="A56" s="30"/>
      <c r="B56" s="30" t="s">
        <v>53</v>
      </c>
      <c r="C56" s="30"/>
      <c r="D56" s="30"/>
      <c r="E56" s="30">
        <f>E53+E52+E54+E55</f>
        <v>8289.645</v>
      </c>
    </row>
    <row r="57" spans="1:5" ht="12.75">
      <c r="A57" s="22" t="s">
        <v>92</v>
      </c>
      <c r="B57" s="22"/>
      <c r="C57" s="22"/>
      <c r="D57" s="22"/>
      <c r="E57" s="22"/>
    </row>
    <row r="58" spans="1:5" ht="12.75">
      <c r="A58" s="23" t="s">
        <v>1</v>
      </c>
      <c r="B58" s="24" t="s">
        <v>43</v>
      </c>
      <c r="C58" s="24" t="s">
        <v>2</v>
      </c>
      <c r="D58" s="24" t="s">
        <v>44</v>
      </c>
      <c r="E58" s="24" t="s">
        <v>45</v>
      </c>
    </row>
    <row r="59" spans="1:5" ht="12.75">
      <c r="A59" s="37">
        <v>1</v>
      </c>
      <c r="B59" s="25" t="s">
        <v>70</v>
      </c>
      <c r="C59" s="25" t="s">
        <v>47</v>
      </c>
      <c r="D59" s="25"/>
      <c r="E59" s="25">
        <v>1824.44</v>
      </c>
    </row>
    <row r="60" spans="1:5" ht="12.75">
      <c r="A60" s="37">
        <v>2</v>
      </c>
      <c r="B60" s="26" t="s">
        <v>71</v>
      </c>
      <c r="C60" s="28" t="s">
        <v>47</v>
      </c>
      <c r="D60" s="28"/>
      <c r="E60" s="28">
        <v>228.055</v>
      </c>
    </row>
    <row r="61" spans="1:5" ht="12.75">
      <c r="A61" s="37">
        <v>3</v>
      </c>
      <c r="B61" s="40" t="s">
        <v>93</v>
      </c>
      <c r="C61" s="28" t="s">
        <v>47</v>
      </c>
      <c r="D61" s="37"/>
      <c r="E61" s="37">
        <v>16307.77</v>
      </c>
    </row>
    <row r="62" spans="1:5" ht="12.75">
      <c r="A62" s="37">
        <v>4</v>
      </c>
      <c r="B62" s="37"/>
      <c r="C62" s="28"/>
      <c r="D62" s="37"/>
      <c r="E62" s="37"/>
    </row>
    <row r="63" spans="1:5" ht="12.75">
      <c r="A63" s="30"/>
      <c r="B63" s="30" t="s">
        <v>53</v>
      </c>
      <c r="C63" s="30"/>
      <c r="D63" s="30"/>
      <c r="E63" s="30">
        <f>E60+E59+E61+E62</f>
        <v>18360.265</v>
      </c>
    </row>
    <row r="64" spans="1:5" ht="12.75">
      <c r="A64" s="41"/>
      <c r="B64" s="41"/>
      <c r="C64" s="41"/>
      <c r="D64" s="41"/>
      <c r="E64" s="41"/>
    </row>
    <row r="65" spans="1:5" ht="12.75">
      <c r="A65" s="22" t="s">
        <v>61</v>
      </c>
      <c r="B65" s="22"/>
      <c r="C65" s="22"/>
      <c r="D65" s="22"/>
      <c r="E65" s="22"/>
    </row>
    <row r="66" spans="1:5" ht="12.75">
      <c r="A66" s="23" t="s">
        <v>1</v>
      </c>
      <c r="B66" s="24" t="s">
        <v>43</v>
      </c>
      <c r="C66" s="24" t="s">
        <v>2</v>
      </c>
      <c r="D66" s="24" t="s">
        <v>44</v>
      </c>
      <c r="E66" s="24" t="s">
        <v>45</v>
      </c>
    </row>
    <row r="67" spans="1:5" ht="12.75">
      <c r="A67" s="25">
        <v>1</v>
      </c>
      <c r="B67" s="25" t="s">
        <v>70</v>
      </c>
      <c r="C67" s="25" t="s">
        <v>47</v>
      </c>
      <c r="D67" s="25"/>
      <c r="E67" s="25">
        <v>1824.44</v>
      </c>
    </row>
    <row r="68" spans="1:5" ht="12.75">
      <c r="A68" s="25">
        <v>2</v>
      </c>
      <c r="B68" s="26" t="s">
        <v>71</v>
      </c>
      <c r="C68" s="28" t="s">
        <v>47</v>
      </c>
      <c r="D68" s="28"/>
      <c r="E68" s="28">
        <v>228.055</v>
      </c>
    </row>
    <row r="69" spans="1:5" ht="12.75">
      <c r="A69" s="25">
        <v>3</v>
      </c>
      <c r="B69" s="29" t="s">
        <v>94</v>
      </c>
      <c r="C69" s="28" t="s">
        <v>47</v>
      </c>
      <c r="D69" s="28"/>
      <c r="E69" s="28">
        <v>240.65</v>
      </c>
    </row>
    <row r="70" spans="1:5" ht="12.75">
      <c r="A70" s="25">
        <v>4</v>
      </c>
      <c r="B70" s="25" t="s">
        <v>95</v>
      </c>
      <c r="C70" s="28" t="s">
        <v>47</v>
      </c>
      <c r="D70" s="25" t="s">
        <v>96</v>
      </c>
      <c r="E70" s="25">
        <v>313.63</v>
      </c>
    </row>
    <row r="71" spans="1:5" ht="12.75">
      <c r="A71" s="25">
        <v>5</v>
      </c>
      <c r="B71" s="25" t="s">
        <v>97</v>
      </c>
      <c r="C71" s="28" t="s">
        <v>47</v>
      </c>
      <c r="D71" s="25" t="s">
        <v>98</v>
      </c>
      <c r="E71" s="25">
        <v>2006</v>
      </c>
    </row>
    <row r="72" spans="1:5" ht="12.75">
      <c r="A72" s="30"/>
      <c r="B72" s="30" t="s">
        <v>53</v>
      </c>
      <c r="C72" s="30"/>
      <c r="D72" s="30"/>
      <c r="E72" s="30">
        <f>E67+E68+E70+E69+E71</f>
        <v>4612.775</v>
      </c>
    </row>
    <row r="73" spans="1:5" ht="12.75">
      <c r="A73" s="41"/>
      <c r="B73" s="41"/>
      <c r="C73" s="41"/>
      <c r="D73" s="41"/>
      <c r="E73" s="41"/>
    </row>
    <row r="74" spans="1:5" ht="12.75">
      <c r="A74" s="22" t="s">
        <v>65</v>
      </c>
      <c r="B74" s="22"/>
      <c r="C74" s="22"/>
      <c r="D74" s="22"/>
      <c r="E74" s="22"/>
    </row>
    <row r="75" spans="1:5" ht="12.75">
      <c r="A75" s="23" t="s">
        <v>1</v>
      </c>
      <c r="B75" s="24" t="s">
        <v>43</v>
      </c>
      <c r="C75" s="24" t="s">
        <v>2</v>
      </c>
      <c r="D75" s="24" t="s">
        <v>44</v>
      </c>
      <c r="E75" s="24" t="s">
        <v>45</v>
      </c>
    </row>
    <row r="76" spans="1:5" ht="12.75">
      <c r="A76" s="25">
        <v>1</v>
      </c>
      <c r="B76" s="25" t="s">
        <v>70</v>
      </c>
      <c r="C76" s="25" t="s">
        <v>47</v>
      </c>
      <c r="D76" s="25"/>
      <c r="E76" s="25">
        <v>1824.44</v>
      </c>
    </row>
    <row r="77" spans="1:5" ht="32.25" customHeight="1">
      <c r="A77" s="25">
        <v>2</v>
      </c>
      <c r="B77" s="26" t="s">
        <v>71</v>
      </c>
      <c r="C77" s="28" t="s">
        <v>47</v>
      </c>
      <c r="D77" s="28"/>
      <c r="E77" s="28">
        <v>228.055</v>
      </c>
    </row>
    <row r="78" spans="1:5" ht="12.75">
      <c r="A78" s="25">
        <v>3</v>
      </c>
      <c r="B78" s="26" t="s">
        <v>99</v>
      </c>
      <c r="C78" s="29" t="s">
        <v>47</v>
      </c>
      <c r="D78" s="26" t="s">
        <v>100</v>
      </c>
      <c r="E78" s="25">
        <v>9874.29</v>
      </c>
    </row>
    <row r="79" spans="1:5" ht="12.75">
      <c r="A79" s="30"/>
      <c r="B79" s="30" t="s">
        <v>53</v>
      </c>
      <c r="C79" s="30"/>
      <c r="D79" s="30"/>
      <c r="E79" s="30">
        <f>E76+E77+E78</f>
        <v>11926.785</v>
      </c>
    </row>
    <row r="80" spans="1:5" ht="12.75">
      <c r="A80" s="22" t="s">
        <v>67</v>
      </c>
      <c r="B80" s="22"/>
      <c r="C80" s="22"/>
      <c r="D80" s="22"/>
      <c r="E80" s="22"/>
    </row>
    <row r="81" spans="1:5" ht="12.75">
      <c r="A81" s="23" t="s">
        <v>1</v>
      </c>
      <c r="B81" s="24" t="s">
        <v>43</v>
      </c>
      <c r="C81" s="24" t="s">
        <v>2</v>
      </c>
      <c r="D81" s="24" t="s">
        <v>44</v>
      </c>
      <c r="E81" s="24" t="s">
        <v>45</v>
      </c>
    </row>
    <row r="82" spans="1:5" ht="12.75">
      <c r="A82" s="25">
        <v>1</v>
      </c>
      <c r="B82" s="25" t="s">
        <v>70</v>
      </c>
      <c r="C82" s="25" t="s">
        <v>47</v>
      </c>
      <c r="D82" s="25"/>
      <c r="E82" s="25">
        <v>1824.44</v>
      </c>
    </row>
    <row r="83" spans="1:5" ht="12.75">
      <c r="A83" s="25">
        <v>2</v>
      </c>
      <c r="B83" s="26" t="s">
        <v>71</v>
      </c>
      <c r="C83" s="28" t="s">
        <v>47</v>
      </c>
      <c r="D83" s="28"/>
      <c r="E83" s="28">
        <v>228.055</v>
      </c>
    </row>
    <row r="84" spans="1:5" ht="12.75">
      <c r="A84" s="25">
        <v>3</v>
      </c>
      <c r="B84" s="26" t="s">
        <v>101</v>
      </c>
      <c r="C84" s="29" t="s">
        <v>47</v>
      </c>
      <c r="D84" s="25" t="s">
        <v>102</v>
      </c>
      <c r="E84" s="25">
        <v>9635.97</v>
      </c>
    </row>
    <row r="85" spans="1:5" ht="12.75">
      <c r="A85" s="30"/>
      <c r="B85" s="30" t="s">
        <v>53</v>
      </c>
      <c r="C85" s="30"/>
      <c r="D85" s="30"/>
      <c r="E85" s="30">
        <f>E82+E83+E84</f>
        <v>11688.465</v>
      </c>
    </row>
    <row r="86" spans="1:5" ht="12.75">
      <c r="A86" s="31"/>
      <c r="B86" s="31"/>
      <c r="C86" s="42"/>
      <c r="D86" s="31"/>
      <c r="E86" s="31"/>
    </row>
    <row r="87" spans="1:5" ht="12.75">
      <c r="A87" s="32"/>
      <c r="B87" s="32" t="s">
        <v>69</v>
      </c>
      <c r="C87" s="32"/>
      <c r="D87" s="32"/>
      <c r="E87" s="32">
        <f>E7+E14+E20+E26+E33+E43+E49+E56+E63+E72+E79+E85</f>
        <v>142954.94</v>
      </c>
    </row>
  </sheetData>
  <sheetProtection selectLockedCells="1" selectUnlockedCells="1"/>
  <mergeCells count="12">
    <mergeCell ref="A1:E1"/>
    <mergeCell ref="A8:E8"/>
    <mergeCell ref="A15:E15"/>
    <mergeCell ref="A21:E21"/>
    <mergeCell ref="A27:E27"/>
    <mergeCell ref="A34:E34"/>
    <mergeCell ref="A44:E44"/>
    <mergeCell ref="A50:E50"/>
    <mergeCell ref="A57:E57"/>
    <mergeCell ref="A65:E65"/>
    <mergeCell ref="A74:E74"/>
    <mergeCell ref="A80:E80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25"/>
  <sheetViews>
    <sheetView zoomScale="80" zoomScaleNormal="80" workbookViewId="0" topLeftCell="A1">
      <selection activeCell="E32" sqref="E32"/>
    </sheetView>
  </sheetViews>
  <sheetFormatPr defaultColWidth="12.57421875" defaultRowHeight="12.75"/>
  <cols>
    <col min="1" max="1" width="7.8515625" style="0" customWidth="1"/>
    <col min="2" max="2" width="44.00390625" style="0" customWidth="1"/>
    <col min="3" max="3" width="24.00390625" style="0" customWidth="1"/>
    <col min="4" max="16384" width="11.57421875" style="0" customWidth="1"/>
  </cols>
  <sheetData>
    <row r="3" spans="1:4" ht="12.75">
      <c r="A3" s="43" t="s">
        <v>103</v>
      </c>
      <c r="B3" s="44" t="s">
        <v>104</v>
      </c>
      <c r="C3" s="44" t="s">
        <v>105</v>
      </c>
      <c r="D3" s="45"/>
    </row>
    <row r="4" spans="1:4" ht="12.75">
      <c r="A4" s="46"/>
      <c r="B4" s="47"/>
      <c r="C4" s="47"/>
      <c r="D4" s="45"/>
    </row>
    <row r="5" spans="1:4" ht="12.75">
      <c r="A5" s="48"/>
      <c r="B5" s="49" t="s">
        <v>106</v>
      </c>
      <c r="C5" s="50">
        <v>168616</v>
      </c>
      <c r="D5" s="45"/>
    </row>
    <row r="6" spans="1:4" ht="12.75">
      <c r="A6" s="48"/>
      <c r="B6" s="50" t="s">
        <v>107</v>
      </c>
      <c r="C6" s="50">
        <v>66144.5</v>
      </c>
      <c r="D6" s="45"/>
    </row>
    <row r="7" spans="1:4" ht="12.75">
      <c r="A7" s="48"/>
      <c r="B7" s="49"/>
      <c r="C7" s="50"/>
      <c r="D7" s="45"/>
    </row>
    <row r="8" spans="1:4" ht="12.75">
      <c r="A8" s="48"/>
      <c r="B8" s="49"/>
      <c r="C8" s="50"/>
      <c r="D8" s="45"/>
    </row>
    <row r="9" spans="1:4" ht="12.75">
      <c r="A9" s="51"/>
      <c r="B9" s="52" t="s">
        <v>69</v>
      </c>
      <c r="C9" s="52">
        <f>C5+C6</f>
        <v>234760.5</v>
      </c>
      <c r="D9" s="45"/>
    </row>
    <row r="10" spans="1:4" ht="12.75">
      <c r="A10" s="53"/>
      <c r="B10" s="53"/>
      <c r="C10" s="53"/>
      <c r="D10" s="45"/>
    </row>
    <row r="11" spans="1:4" ht="12.75">
      <c r="A11" s="53"/>
      <c r="B11" s="53"/>
      <c r="C11" s="53"/>
      <c r="D11" s="45"/>
    </row>
    <row r="12" spans="1:4" ht="12.75">
      <c r="A12" s="53"/>
      <c r="B12" s="53"/>
      <c r="C12" s="53"/>
      <c r="D12" s="45"/>
    </row>
    <row r="13" spans="1:4" ht="12.75">
      <c r="A13" s="53"/>
      <c r="B13" s="53"/>
      <c r="C13" s="53"/>
      <c r="D13" s="45"/>
    </row>
    <row r="14" spans="1:4" ht="12.75">
      <c r="A14" s="53"/>
      <c r="B14" s="53"/>
      <c r="C14" s="53"/>
      <c r="D14" s="45"/>
    </row>
    <row r="15" spans="1:4" ht="12.75">
      <c r="A15" s="53"/>
      <c r="B15" s="53"/>
      <c r="C15" s="53"/>
      <c r="D15" s="45"/>
    </row>
    <row r="16" spans="1:4" ht="12.75">
      <c r="A16" s="53"/>
      <c r="B16" s="53"/>
      <c r="C16" s="53"/>
      <c r="D16" s="45"/>
    </row>
    <row r="17" spans="1:4" ht="12.75">
      <c r="A17" s="53"/>
      <c r="B17" s="53"/>
      <c r="C17" s="53"/>
      <c r="D17" s="45"/>
    </row>
    <row r="18" spans="1:4" ht="12.75">
      <c r="A18" s="53"/>
      <c r="B18" s="53"/>
      <c r="C18" s="53"/>
      <c r="D18" s="45"/>
    </row>
    <row r="19" spans="1:4" ht="12.75">
      <c r="A19" s="45"/>
      <c r="B19" s="45"/>
      <c r="C19" s="45"/>
      <c r="D19" s="45"/>
    </row>
    <row r="20" spans="1:4" ht="12.75">
      <c r="A20" s="45"/>
      <c r="B20" s="45"/>
      <c r="C20" s="45"/>
      <c r="D20" s="45"/>
    </row>
    <row r="21" spans="1:4" ht="12.75">
      <c r="A21" s="45"/>
      <c r="B21" s="45"/>
      <c r="C21" s="45"/>
      <c r="D21" s="45"/>
    </row>
    <row r="22" spans="1:4" ht="12.75">
      <c r="A22" s="45"/>
      <c r="B22" s="45"/>
      <c r="C22" s="45"/>
      <c r="D22" s="45"/>
    </row>
    <row r="23" spans="1:4" ht="12.75">
      <c r="A23" s="45"/>
      <c r="B23" s="45"/>
      <c r="C23" s="45"/>
      <c r="D23" s="45"/>
    </row>
    <row r="24" spans="1:4" ht="12.75">
      <c r="A24" s="45"/>
      <c r="B24" s="45"/>
      <c r="C24" s="45"/>
      <c r="D24" s="45"/>
    </row>
    <row r="25" spans="1:4" ht="12.75">
      <c r="A25" s="45"/>
      <c r="B25" s="45"/>
      <c r="C25" s="45"/>
      <c r="D25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2015-12-10T07:13:48Z</cp:lastPrinted>
  <dcterms:modified xsi:type="dcterms:W3CDTF">2016-03-09T13:48:22Z</dcterms:modified>
  <cp:category/>
  <cp:version/>
  <cp:contentType/>
  <cp:contentStatus/>
  <cp:revision>168</cp:revision>
</cp:coreProperties>
</file>