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<sst xmlns="http://schemas.openxmlformats.org/spreadsheetml/2006/main" count="291" uniqueCount="99">
  <si>
    <t>ИНФОРМАЦИЯ О НАЧИСЛЕННЫХ, СОБРАННЫХ И ИЗРАСХОДОВАННЫХ СРЕДСТВАХ 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</si>
  <si>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</si>
  <si>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</si>
  <si>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</si>
  <si>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</si>
  <si>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</si>
  <si>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</si>
  <si>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</si>
  <si>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</si>
  <si>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 2017 г</t>
  </si>
  <si>
    <t>Дата заключения договора</t>
  </si>
  <si>
    <t>Улица</t>
  </si>
  <si>
    <t>Дом</t>
  </si>
  <si>
    <t>Азовская</t>
  </si>
  <si>
    <t>01.04.2014 г.</t>
  </si>
  <si>
    <t>Февраль 2017 г</t>
  </si>
  <si>
    <t>Вид работ</t>
  </si>
  <si>
    <t>Место проведения работ</t>
  </si>
  <si>
    <t>Сумма</t>
  </si>
  <si>
    <t>смена трубопровода ЦК</t>
  </si>
  <si>
    <t>Азовская 3</t>
  </si>
  <si>
    <t>кв.146,150,154</t>
  </si>
  <si>
    <t>смена трубопровода ГВС</t>
  </si>
  <si>
    <t>смена трубопровода ХВС</t>
  </si>
  <si>
    <t>смена трубопровода ЦО</t>
  </si>
  <si>
    <t>кв.76-80</t>
  </si>
  <si>
    <t>ИТОГО</t>
  </si>
  <si>
    <t>Май 2017</t>
  </si>
  <si>
    <t>смена светильников в подъездах и датчиков движения</t>
  </si>
  <si>
    <t>Июнь 2017 г</t>
  </si>
  <si>
    <t>герметизация межпанельных швов</t>
  </si>
  <si>
    <t>кв. 3,123</t>
  </si>
  <si>
    <t>кв.31</t>
  </si>
  <si>
    <t>кв.57,61,55</t>
  </si>
  <si>
    <t>кв.61-65,69</t>
  </si>
  <si>
    <t>кв.139,175,178,177,140,40,36</t>
  </si>
  <si>
    <t>Сентябрь 2017 г</t>
  </si>
  <si>
    <t>кв. 27</t>
  </si>
  <si>
    <t>Октябрь 2017 г</t>
  </si>
  <si>
    <t>смена задвижки ф 50 мм</t>
  </si>
  <si>
    <t>Декабрь 2017 г</t>
  </si>
  <si>
    <t>ремонт в подъездах 1 и 2 этажей</t>
  </si>
  <si>
    <t>Подъезд № 1,5,3; этажи № 1,2</t>
  </si>
  <si>
    <t>закрепление оконных блоков из ПВХ в родъездах жилого дома</t>
  </si>
  <si>
    <t>ВСЕГО</t>
  </si>
  <si>
    <t>Январь 2017 г</t>
  </si>
  <si>
    <t>замена ливневой канализации</t>
  </si>
  <si>
    <t>кв. 147</t>
  </si>
  <si>
    <t>обходы и осмотры подвала и инженерных коммуникаций</t>
  </si>
  <si>
    <t>установка инф.таблички</t>
  </si>
  <si>
    <t>ремонт подъездного освещения</t>
  </si>
  <si>
    <t>Под. 1-5</t>
  </si>
  <si>
    <t>т/о УУТЭ  ЦО и ГВС</t>
  </si>
  <si>
    <t>подвал</t>
  </si>
  <si>
    <t>замена коренного крана</t>
  </si>
  <si>
    <t>кв. 112,175</t>
  </si>
  <si>
    <t>замена шарового крана ХВС</t>
  </si>
  <si>
    <t>кв.159</t>
  </si>
  <si>
    <t>кв. 178</t>
  </si>
  <si>
    <t>кв. 114</t>
  </si>
  <si>
    <t>Март 2017</t>
  </si>
  <si>
    <t>замена ламп в светильнике на светодиодные</t>
  </si>
  <si>
    <t>прочистка внутреннего ливнестока</t>
  </si>
  <si>
    <t>установка проушин для навесного замка (выход на кровлю)</t>
  </si>
  <si>
    <t>2,3-й подъезд</t>
  </si>
  <si>
    <t>замена крана шарового ф 20 мм</t>
  </si>
  <si>
    <t xml:space="preserve">кв. 137 ЦО </t>
  </si>
  <si>
    <t>Апрель 2017</t>
  </si>
  <si>
    <t>слив воды из системы</t>
  </si>
  <si>
    <t>закрытие отопительного периода</t>
  </si>
  <si>
    <t>смена трубопровода ф 25 мм</t>
  </si>
  <si>
    <t>кв.2 кухня, ГВС</t>
  </si>
  <si>
    <t>замена крана шарового ф 15 мм</t>
  </si>
  <si>
    <t>кв.35,27 (ХВС, ГВС)</t>
  </si>
  <si>
    <t>дезинсекция подвальных помещений</t>
  </si>
  <si>
    <t>благоустройство придомовой территории (окраска деревьев и бордюров)</t>
  </si>
  <si>
    <t>гидравлические испытания трубопровода ГВС УУТЭ</t>
  </si>
  <si>
    <t>установка отвода ЦК</t>
  </si>
  <si>
    <t>кв. 107</t>
  </si>
  <si>
    <t>Август 2017 г</t>
  </si>
  <si>
    <t>осмотр вентиляционных каналов</t>
  </si>
  <si>
    <t>кв. 5,6,10,15,16,18,21,25,26,27,29,30,31,38,46,48,50,51,54,55,57,58,59,61,63,65,66,67,68</t>
  </si>
  <si>
    <t>обрезка деревьев с вывозом</t>
  </si>
  <si>
    <t>промывка системы ЦО</t>
  </si>
  <si>
    <t>установка датчика движения в подъезде дома</t>
  </si>
  <si>
    <t>тамбур (4-й подъезд)</t>
  </si>
  <si>
    <t>гидравлические испытания внутридомовой системы ЦО</t>
  </si>
  <si>
    <t>ликвидация воздушных пробок в стояках</t>
  </si>
  <si>
    <t>кв.112,108,116,120,124,128,132,136,140,145,149,153,157,161,165,169,173,177,71,75,79,83,87,91,95,99,103,35,39,43,47,51,55,59,63,67,144,148,152,156,160,164,168,172,176,107,111,115,119,123,127,131,135,139,110,114,118,122,126,130,134,138,142,146,150,154,158,162,166,170,174,178,143,147,151,155,159,163,167,171,175</t>
  </si>
  <si>
    <t>Ноябрь 2017 г</t>
  </si>
  <si>
    <t>кв. 124,7,125,143,157</t>
  </si>
  <si>
    <t>ликвидация воздушных пробок в стояках, устранение непрогрева системы ЦО</t>
  </si>
  <si>
    <t>кв. 71,75,79,83,87,91,95,99,103</t>
  </si>
  <si>
    <t>смена фотореле, ламп в жилом доме</t>
  </si>
  <si>
    <t>4-й подъезд, 9-й этаж</t>
  </si>
  <si>
    <t>установка воздухоотводчика ф 15 мм</t>
  </si>
  <si>
    <t>кв. 132 ЦО</t>
  </si>
  <si>
    <t>установка крана шарового ф 15 мм</t>
  </si>
  <si>
    <t>кв. 30,139 (ГВС, ХВС, ЦО)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</si>
</sst>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/>
    </xf>
    <xf numFmtId="164" fontId="1" fillId="0" borderId="0" xfId="0" applyFont="1" applyFill="1" applyAlignment="1">
      <alignment horizontal="center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313">
          <cell r="E2313">
            <v>42501.77</v>
          </cell>
          <cell r="F2313">
            <v>609107.26</v>
          </cell>
          <cell r="G2313">
            <v>497472.8399999999</v>
          </cell>
          <cell r="H2313">
            <v>508637.23</v>
          </cell>
          <cell r="I2313">
            <v>348856.54000000004</v>
          </cell>
          <cell r="J2313">
            <v>768887.95</v>
          </cell>
          <cell r="K2313">
            <v>31337.37999999989</v>
          </cell>
        </row>
        <row r="2314"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</row>
        <row r="2315">
          <cell r="E2315">
            <v>14068.13</v>
          </cell>
          <cell r="F2315">
            <v>-102739.5</v>
          </cell>
          <cell r="G2315">
            <v>-9411.21</v>
          </cell>
          <cell r="H2315">
            <v>569.1999999999999</v>
          </cell>
          <cell r="I2315">
            <v>0</v>
          </cell>
          <cell r="J2315">
            <v>-102170.3</v>
          </cell>
          <cell r="K2315">
            <v>4087.7200000000003</v>
          </cell>
        </row>
        <row r="2316"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</row>
        <row r="2317"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</row>
        <row r="2318">
          <cell r="E2318">
            <v>0</v>
          </cell>
          <cell r="F2318">
            <v>13480</v>
          </cell>
          <cell r="G2318">
            <v>0</v>
          </cell>
          <cell r="H2318">
            <v>0</v>
          </cell>
          <cell r="I2318">
            <v>0</v>
          </cell>
          <cell r="J2318">
            <v>13480</v>
          </cell>
          <cell r="K2318">
            <v>0</v>
          </cell>
        </row>
        <row r="2320">
          <cell r="E2320">
            <v>19422.98</v>
          </cell>
          <cell r="F2320">
            <v>-60811.94</v>
          </cell>
          <cell r="G2320">
            <v>155244.61999999997</v>
          </cell>
          <cell r="H2320">
            <v>159127.02</v>
          </cell>
          <cell r="I2320">
            <v>161100.53</v>
          </cell>
          <cell r="J2320">
            <v>-62785.45000000001</v>
          </cell>
          <cell r="K2320">
            <v>15540.579999999987</v>
          </cell>
        </row>
        <row r="2321">
          <cell r="E2321">
            <v>16391.68</v>
          </cell>
          <cell r="F2321">
            <v>-16391.68</v>
          </cell>
          <cell r="G2321">
            <v>181838.48000000004</v>
          </cell>
          <cell r="H2321">
            <v>186386.17</v>
          </cell>
          <cell r="I2321">
            <v>0</v>
          </cell>
          <cell r="J2321">
            <v>169994.49000000002</v>
          </cell>
          <cell r="K2321">
            <v>11843.99000000002</v>
          </cell>
        </row>
        <row r="2322">
          <cell r="E2322">
            <v>912.69</v>
          </cell>
          <cell r="F2322">
            <v>33325.05</v>
          </cell>
          <cell r="G2322">
            <v>37504.14</v>
          </cell>
          <cell r="H2322">
            <v>38441.86</v>
          </cell>
          <cell r="I2322">
            <v>5960</v>
          </cell>
          <cell r="J2322">
            <v>65806.91</v>
          </cell>
          <cell r="K2322">
            <v>-25.029999999998836</v>
          </cell>
        </row>
        <row r="2323"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</row>
        <row r="2324">
          <cell r="E2324">
            <v>1152.9</v>
          </cell>
          <cell r="F2324">
            <v>20896.51</v>
          </cell>
          <cell r="G2324">
            <v>12046.829999999998</v>
          </cell>
          <cell r="H2324">
            <v>12348.06</v>
          </cell>
          <cell r="I2324">
            <v>8832</v>
          </cell>
          <cell r="J2324">
            <v>24412.57</v>
          </cell>
          <cell r="K2324">
            <v>851.6699999999983</v>
          </cell>
        </row>
        <row r="2325">
          <cell r="E2325">
            <v>33.59</v>
          </cell>
          <cell r="F2325">
            <v>903.86</v>
          </cell>
          <cell r="G2325">
            <v>340.96999999999997</v>
          </cell>
          <cell r="H2325">
            <v>349.49</v>
          </cell>
          <cell r="I2325">
            <v>0</v>
          </cell>
          <cell r="J2325">
            <v>1253.35</v>
          </cell>
          <cell r="K2325">
            <v>25.069999999999936</v>
          </cell>
        </row>
        <row r="2326">
          <cell r="E2326">
            <v>8331.17</v>
          </cell>
          <cell r="F2326">
            <v>-8331.17</v>
          </cell>
          <cell r="G2326">
            <v>96601.68000000001</v>
          </cell>
          <cell r="H2326">
            <v>99017.53000000001</v>
          </cell>
          <cell r="I2326">
            <v>96601.68000000001</v>
          </cell>
          <cell r="J2326">
            <v>-5915.319999999992</v>
          </cell>
          <cell r="K2326">
            <v>5915.319999999992</v>
          </cell>
        </row>
        <row r="2327">
          <cell r="E2327">
            <v>4021.81</v>
          </cell>
          <cell r="F2327">
            <v>-167350.1</v>
          </cell>
          <cell r="G2327">
            <v>42050.14000000001</v>
          </cell>
          <cell r="H2327">
            <v>43101.740000000005</v>
          </cell>
          <cell r="I2327">
            <v>86368.80600000001</v>
          </cell>
          <cell r="J2327">
            <v>-210617.16600000003</v>
          </cell>
          <cell r="K2327">
            <v>2970.209999999999</v>
          </cell>
        </row>
        <row r="2328">
          <cell r="E2328">
            <v>1033.31</v>
          </cell>
          <cell r="F2328">
            <v>3239.75</v>
          </cell>
          <cell r="G2328">
            <v>10796.609999999997</v>
          </cell>
          <cell r="H2328">
            <v>11066.650000000001</v>
          </cell>
          <cell r="I2328">
            <v>16871.27</v>
          </cell>
          <cell r="J2328">
            <v>-2564.869999999999</v>
          </cell>
          <cell r="K2328">
            <v>763.269999999995</v>
          </cell>
        </row>
        <row r="2330">
          <cell r="E2330">
            <v>13697.96</v>
          </cell>
          <cell r="F2330">
            <v>-13697.96</v>
          </cell>
          <cell r="G2330">
            <v>157825.74</v>
          </cell>
          <cell r="H2330">
            <v>160846.44</v>
          </cell>
          <cell r="I2330">
            <v>157825.74</v>
          </cell>
          <cell r="J2330">
            <v>-10677.25999999998</v>
          </cell>
          <cell r="K2330">
            <v>10677.25999999998</v>
          </cell>
        </row>
        <row r="2331">
          <cell r="E2331">
            <v>38123.14</v>
          </cell>
          <cell r="F2331">
            <v>-38123.14</v>
          </cell>
          <cell r="G2331">
            <v>406863.6000000001</v>
          </cell>
          <cell r="H2331">
            <v>417220.59</v>
          </cell>
          <cell r="I2331">
            <v>406863.6000000001</v>
          </cell>
          <cell r="J2331">
            <v>-27766.15000000008</v>
          </cell>
          <cell r="K2331">
            <v>27766.15000000008</v>
          </cell>
        </row>
        <row r="2332"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</row>
        <row r="2333">
          <cell r="E2333">
            <v>8730.62</v>
          </cell>
          <cell r="F2333">
            <v>-8730.62</v>
          </cell>
          <cell r="G2333">
            <v>100011.16</v>
          </cell>
          <cell r="H2333">
            <v>101848.5</v>
          </cell>
          <cell r="I2333">
            <v>100011.16</v>
          </cell>
          <cell r="J2333">
            <v>-6893.279999999999</v>
          </cell>
          <cell r="K2333">
            <v>6893.279999999999</v>
          </cell>
        </row>
        <row r="2334">
          <cell r="E2334">
            <v>-574.3</v>
          </cell>
          <cell r="F2334">
            <v>574.3</v>
          </cell>
          <cell r="G2334">
            <v>12501.82</v>
          </cell>
          <cell r="H2334">
            <v>12508.34</v>
          </cell>
          <cell r="I2334">
            <v>12501.82</v>
          </cell>
          <cell r="J2334">
            <v>580.8199999999997</v>
          </cell>
          <cell r="K2334">
            <v>-580.8199999999997</v>
          </cell>
        </row>
        <row r="2335">
          <cell r="E2335">
            <v>18761.18</v>
          </cell>
          <cell r="F2335">
            <v>-18761.18</v>
          </cell>
          <cell r="G2335">
            <v>204579.09000000003</v>
          </cell>
          <cell r="H2335">
            <v>210107.73999999996</v>
          </cell>
          <cell r="I2335">
            <v>204579.09000000003</v>
          </cell>
          <cell r="J2335">
            <v>-13232.530000000057</v>
          </cell>
          <cell r="K2335">
            <v>13232.530000000057</v>
          </cell>
        </row>
        <row r="2336">
          <cell r="E2336">
            <v>15889.57</v>
          </cell>
          <cell r="F2336">
            <v>-15889.57</v>
          </cell>
          <cell r="G2336">
            <v>170473.57</v>
          </cell>
          <cell r="H2336">
            <v>173989.96999999994</v>
          </cell>
          <cell r="I2336">
            <v>170473.57</v>
          </cell>
          <cell r="J2336">
            <v>-12373.170000000071</v>
          </cell>
          <cell r="K2336">
            <v>12373.170000000071</v>
          </cell>
        </row>
        <row r="2337">
          <cell r="E2337">
            <v>21642.84</v>
          </cell>
          <cell r="F2337">
            <v>-21642.84</v>
          </cell>
          <cell r="G2337">
            <v>230706.94999999995</v>
          </cell>
          <cell r="H2337">
            <v>236583.81999999995</v>
          </cell>
          <cell r="I2337">
            <v>230706.94999999995</v>
          </cell>
          <cell r="J2337">
            <v>-15765.970000000001</v>
          </cell>
          <cell r="K2337">
            <v>15765.970000000001</v>
          </cell>
        </row>
        <row r="2338">
          <cell r="E2338">
            <v>0</v>
          </cell>
          <cell r="F2338">
            <v>0</v>
          </cell>
          <cell r="G2338">
            <v>9353.890000000001</v>
          </cell>
          <cell r="H2338">
            <v>10352.910000000002</v>
          </cell>
          <cell r="I2338">
            <v>9353.890000000001</v>
          </cell>
          <cell r="J2338">
            <v>999.0200000000004</v>
          </cell>
          <cell r="K2338">
            <v>-999.0200000000004</v>
          </cell>
        </row>
        <row r="2339">
          <cell r="E2339">
            <v>0</v>
          </cell>
          <cell r="F2339">
            <v>0</v>
          </cell>
          <cell r="G2339">
            <v>197375.54000000004</v>
          </cell>
          <cell r="H2339">
            <v>157755.74</v>
          </cell>
          <cell r="I2339">
            <v>197375.54000000004</v>
          </cell>
          <cell r="J2339">
            <v>-39619.80000000005</v>
          </cell>
          <cell r="K2339">
            <v>39619.80000000005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110" zoomScaleNormal="110" workbookViewId="0" topLeftCell="A1">
      <selection activeCell="F41" sqref="F41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21.71093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22.281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/>
      <c r="B5" s="6"/>
      <c r="C5" s="6"/>
      <c r="D5" s="2"/>
      <c r="E5" s="2"/>
      <c r="F5" s="2"/>
      <c r="G5" s="2"/>
      <c r="H5" s="2"/>
      <c r="I5" s="2"/>
      <c r="J5" s="2"/>
      <c r="K5" s="6"/>
    </row>
    <row r="6" spans="1:11" ht="12.75" hidden="1">
      <c r="A6" s="2">
        <v>1</v>
      </c>
      <c r="B6" s="2"/>
      <c r="C6" s="2"/>
      <c r="D6" s="3">
        <f>'[1]Лицевые счета домов свод'!E2313</f>
        <v>42501.77</v>
      </c>
      <c r="E6" s="3">
        <f>'[1]Лицевые счета домов свод'!F2313</f>
        <v>609107.26</v>
      </c>
      <c r="F6" s="3">
        <f>'[1]Лицевые счета домов свод'!G2313</f>
        <v>497472.8399999999</v>
      </c>
      <c r="G6" s="3">
        <f>'[1]Лицевые счета домов свод'!H2313</f>
        <v>508637.23</v>
      </c>
      <c r="H6" s="3">
        <f>'[1]Лицевые счета домов свод'!I2313</f>
        <v>348856.54000000004</v>
      </c>
      <c r="I6" s="3">
        <f>'[1]Лицевые счета домов свод'!J2313</f>
        <v>768887.95</v>
      </c>
      <c r="J6" s="3">
        <f>'[1]Лицевые счета домов свод'!K2313</f>
        <v>31337.37999999989</v>
      </c>
      <c r="K6" s="3"/>
    </row>
    <row r="7" spans="1:11" ht="12.75" hidden="1">
      <c r="A7" s="2"/>
      <c r="B7" s="2"/>
      <c r="C7" s="2"/>
      <c r="D7" s="3">
        <f>'[1]Лицевые счета домов свод'!E2314</f>
        <v>0</v>
      </c>
      <c r="E7" s="3">
        <f>'[1]Лицевые счета домов свод'!F2314</f>
        <v>0</v>
      </c>
      <c r="F7" s="3">
        <f>'[1]Лицевые счета домов свод'!G2314</f>
        <v>0</v>
      </c>
      <c r="G7" s="3">
        <f>'[1]Лицевые счета домов свод'!H2314</f>
        <v>0</v>
      </c>
      <c r="H7" s="3">
        <f>'[1]Лицевые счета домов свод'!I2314</f>
        <v>0</v>
      </c>
      <c r="I7" s="3">
        <f>'[1]Лицевые счета домов свод'!J2314</f>
        <v>0</v>
      </c>
      <c r="J7" s="3">
        <f>'[1]Лицевые счета домов свод'!K2314</f>
        <v>0</v>
      </c>
      <c r="K7" s="3"/>
    </row>
    <row r="8" spans="1:11" ht="12.75" hidden="1">
      <c r="A8" s="2"/>
      <c r="B8" s="2"/>
      <c r="C8" s="2"/>
      <c r="D8" s="3">
        <f>'[1]Лицевые счета домов свод'!E2315</f>
        <v>14068.13</v>
      </c>
      <c r="E8" s="3">
        <f>'[1]Лицевые счета домов свод'!F2315</f>
        <v>-102739.5</v>
      </c>
      <c r="F8" s="3">
        <f>'[1]Лицевые счета домов свод'!G2315</f>
        <v>-9411.21</v>
      </c>
      <c r="G8" s="3">
        <f>'[1]Лицевые счета домов свод'!H2315</f>
        <v>569.1999999999999</v>
      </c>
      <c r="H8" s="3">
        <f>'[1]Лицевые счета домов свод'!I2315</f>
        <v>0</v>
      </c>
      <c r="I8" s="3">
        <f>'[1]Лицевые счета домов свод'!J2315</f>
        <v>-102170.3</v>
      </c>
      <c r="J8" s="3">
        <f>'[1]Лицевые счета домов свод'!K2315</f>
        <v>4087.7200000000003</v>
      </c>
      <c r="K8" s="3"/>
    </row>
    <row r="9" spans="1:11" ht="12.75" hidden="1">
      <c r="A9" s="2"/>
      <c r="B9" s="2"/>
      <c r="C9" s="2"/>
      <c r="D9" s="3">
        <f>'[1]Лицевые счета домов свод'!E2316</f>
        <v>0</v>
      </c>
      <c r="E9" s="3">
        <f>'[1]Лицевые счета домов свод'!F2316</f>
        <v>0</v>
      </c>
      <c r="F9" s="3">
        <f>'[1]Лицевые счета домов свод'!G2316</f>
        <v>0</v>
      </c>
      <c r="G9" s="3">
        <f>'[1]Лицевые счета домов свод'!H2316</f>
        <v>0</v>
      </c>
      <c r="H9" s="3">
        <f>'[1]Лицевые счета домов свод'!I2316</f>
        <v>0</v>
      </c>
      <c r="I9" s="3">
        <f>'[1]Лицевые счета домов свод'!J2316</f>
        <v>0</v>
      </c>
      <c r="J9" s="3">
        <f>'[1]Лицевые счета домов свод'!K2316</f>
        <v>0</v>
      </c>
      <c r="K9" s="3"/>
    </row>
    <row r="10" spans="1:11" ht="12.75" hidden="1">
      <c r="A10" s="2"/>
      <c r="B10" s="2"/>
      <c r="C10" s="2"/>
      <c r="D10" s="3">
        <f>'[1]Лицевые счета домов свод'!E2317</f>
        <v>0</v>
      </c>
      <c r="E10" s="3">
        <f>'[1]Лицевые счета домов свод'!F2317</f>
        <v>0</v>
      </c>
      <c r="F10" s="3">
        <f>'[1]Лицевые счета домов свод'!G2317</f>
        <v>0</v>
      </c>
      <c r="G10" s="3">
        <f>'[1]Лицевые счета домов свод'!H2317</f>
        <v>0</v>
      </c>
      <c r="H10" s="3">
        <f>'[1]Лицевые счета домов свод'!I2317</f>
        <v>0</v>
      </c>
      <c r="I10" s="3">
        <f>'[1]Лицевые счета домов свод'!J2317</f>
        <v>0</v>
      </c>
      <c r="J10" s="3">
        <f>'[1]Лицевые счета домов свод'!K2317</f>
        <v>0</v>
      </c>
      <c r="K10" s="3"/>
    </row>
    <row r="11" spans="1:11" ht="12.75" hidden="1">
      <c r="A11" s="2"/>
      <c r="B11" s="2"/>
      <c r="C11" s="2"/>
      <c r="D11" s="3">
        <f>'[1]Лицевые счета домов свод'!E2318</f>
        <v>0</v>
      </c>
      <c r="E11" s="3">
        <f>'[1]Лицевые счета домов свод'!F2318</f>
        <v>13480</v>
      </c>
      <c r="F11" s="3">
        <f>'[1]Лицевые счета домов свод'!G2318</f>
        <v>0</v>
      </c>
      <c r="G11" s="3">
        <f>'[1]Лицевые счета домов свод'!H2318</f>
        <v>0</v>
      </c>
      <c r="H11" s="3">
        <f>'[1]Лицевые счета домов свод'!I2318</f>
        <v>0</v>
      </c>
      <c r="I11" s="3">
        <f>'[1]Лицевые счета домов свод'!J2318</f>
        <v>13480</v>
      </c>
      <c r="J11" s="3">
        <f>'[1]Лицевые счета домов свод'!K2318</f>
        <v>0</v>
      </c>
      <c r="K11" s="3"/>
    </row>
    <row r="12" spans="1:11" ht="12.75" hidden="1">
      <c r="A12" s="2"/>
      <c r="B12" s="2"/>
      <c r="C12" s="2"/>
      <c r="D12" s="3">
        <f>SUM(D6:D11)</f>
        <v>56569.899999999994</v>
      </c>
      <c r="E12" s="3">
        <f>SUM(E6:E11)</f>
        <v>519847.76</v>
      </c>
      <c r="F12" s="3">
        <f>SUM(F6:F11)</f>
        <v>488061.6299999999</v>
      </c>
      <c r="G12" s="3">
        <f>SUM(G6:G11)</f>
        <v>509206.43</v>
      </c>
      <c r="H12" s="3">
        <f>SUM(H6:H11)</f>
        <v>348856.54000000004</v>
      </c>
      <c r="I12" s="3">
        <f>SUM(I6:I11)</f>
        <v>680197.6499999999</v>
      </c>
      <c r="J12" s="7">
        <f>SUM(J6:J11)</f>
        <v>35425.09999999989</v>
      </c>
      <c r="K12" s="2"/>
    </row>
    <row r="13" spans="1:11" ht="14.25" customHeight="1" hidden="1">
      <c r="A13" s="2"/>
      <c r="B13" s="2"/>
      <c r="C13" s="2"/>
      <c r="D13" s="3">
        <f>'[1]Лицевые счета домов свод'!E2320</f>
        <v>19422.98</v>
      </c>
      <c r="E13" s="3">
        <f>'[1]Лицевые счета домов свод'!F2320</f>
        <v>-60811.94</v>
      </c>
      <c r="F13" s="3">
        <f>'[1]Лицевые счета домов свод'!G2320</f>
        <v>155244.61999999997</v>
      </c>
      <c r="G13" s="3">
        <f>'[1]Лицевые счета домов свод'!H2320</f>
        <v>159127.02</v>
      </c>
      <c r="H13" s="3">
        <f>'[1]Лицевые счета домов свод'!I2320</f>
        <v>161100.53</v>
      </c>
      <c r="I13" s="3">
        <f>'[1]Лицевые счета домов свод'!J2320</f>
        <v>-62785.45000000001</v>
      </c>
      <c r="J13" s="3">
        <f>'[1]Лицевые счета домов свод'!K2320</f>
        <v>15540.579999999987</v>
      </c>
      <c r="K13" s="2"/>
    </row>
    <row r="14" spans="1:11" ht="34.5" customHeight="1" hidden="1">
      <c r="A14" s="2"/>
      <c r="B14" s="2"/>
      <c r="C14" s="2"/>
      <c r="D14" s="3">
        <f>'[1]Лицевые счета домов свод'!E2321</f>
        <v>16391.68</v>
      </c>
      <c r="E14" s="3">
        <f>'[1]Лицевые счета домов свод'!F2321</f>
        <v>-16391.68</v>
      </c>
      <c r="F14" s="3">
        <f>'[1]Лицевые счета домов свод'!G2321</f>
        <v>181838.48000000004</v>
      </c>
      <c r="G14" s="3">
        <f>'[1]Лицевые счета домов свод'!H2321</f>
        <v>186386.17</v>
      </c>
      <c r="H14" s="3">
        <f>'[1]Лицевые счета домов свод'!I2321</f>
        <v>0</v>
      </c>
      <c r="I14" s="3">
        <f>'[1]Лицевые счета домов свод'!J2321</f>
        <v>169994.49000000002</v>
      </c>
      <c r="J14" s="3">
        <f>'[1]Лицевые счета домов свод'!K2321</f>
        <v>11843.99000000002</v>
      </c>
      <c r="K14" s="2"/>
    </row>
    <row r="15" spans="1:11" ht="28.5" customHeight="1" hidden="1">
      <c r="A15" s="2"/>
      <c r="B15" s="2"/>
      <c r="C15" s="2"/>
      <c r="D15" s="3">
        <f>'[1]Лицевые счета домов свод'!E2322</f>
        <v>912.69</v>
      </c>
      <c r="E15" s="3">
        <f>'[1]Лицевые счета домов свод'!F2322</f>
        <v>33325.05</v>
      </c>
      <c r="F15" s="3">
        <f>'[1]Лицевые счета домов свод'!G2322</f>
        <v>37504.14</v>
      </c>
      <c r="G15" s="3">
        <f>'[1]Лицевые счета домов свод'!H2322</f>
        <v>38441.86</v>
      </c>
      <c r="H15" s="3">
        <f>'[1]Лицевые счета домов свод'!I2322</f>
        <v>5960</v>
      </c>
      <c r="I15" s="3">
        <f>'[1]Лицевые счета домов свод'!J2322</f>
        <v>65806.91</v>
      </c>
      <c r="J15" s="3">
        <f>'[1]Лицевые счета домов свод'!K2322</f>
        <v>-25.029999999998836</v>
      </c>
      <c r="K15" s="2"/>
    </row>
    <row r="16" spans="1:11" ht="28.5" customHeight="1" hidden="1">
      <c r="A16" s="2"/>
      <c r="B16" s="2"/>
      <c r="C16" s="2"/>
      <c r="D16" s="3">
        <f>'[1]Лицевые счета домов свод'!E2323</f>
        <v>0</v>
      </c>
      <c r="E16" s="3">
        <f>'[1]Лицевые счета домов свод'!F2323</f>
        <v>0</v>
      </c>
      <c r="F16" s="3">
        <f>'[1]Лицевые счета домов свод'!G2323</f>
        <v>0</v>
      </c>
      <c r="G16" s="3">
        <f>'[1]Лицевые счета домов свод'!H2323</f>
        <v>0</v>
      </c>
      <c r="H16" s="3">
        <f>'[1]Лицевые счета домов свод'!I2323</f>
        <v>0</v>
      </c>
      <c r="I16" s="3">
        <f>'[1]Лицевые счета домов свод'!J2323</f>
        <v>0</v>
      </c>
      <c r="J16" s="3">
        <f>'[1]Лицевые счета домов свод'!K2323</f>
        <v>0</v>
      </c>
      <c r="K16" s="2"/>
    </row>
    <row r="17" spans="1:11" ht="12.75" hidden="1">
      <c r="A17" s="2"/>
      <c r="B17" s="2"/>
      <c r="C17" s="2"/>
      <c r="D17" s="3">
        <f>'[1]Лицевые счета домов свод'!E2324</f>
        <v>1152.9</v>
      </c>
      <c r="E17" s="3">
        <f>'[1]Лицевые счета домов свод'!F2324</f>
        <v>20896.51</v>
      </c>
      <c r="F17" s="3">
        <f>'[1]Лицевые счета домов свод'!G2324</f>
        <v>12046.829999999998</v>
      </c>
      <c r="G17" s="3">
        <f>'[1]Лицевые счета домов свод'!H2324</f>
        <v>12348.06</v>
      </c>
      <c r="H17" s="3">
        <f>'[1]Лицевые счета домов свод'!I2324</f>
        <v>8832</v>
      </c>
      <c r="I17" s="3">
        <f>'[1]Лицевые счета домов свод'!J2324</f>
        <v>24412.57</v>
      </c>
      <c r="J17" s="3">
        <f>'[1]Лицевые счета домов свод'!K2324</f>
        <v>851.6699999999983</v>
      </c>
      <c r="K17" s="2"/>
    </row>
    <row r="18" spans="1:11" ht="31.5" customHeight="1" hidden="1">
      <c r="A18" s="2"/>
      <c r="B18" s="2"/>
      <c r="C18" s="2"/>
      <c r="D18" s="3">
        <f>'[1]Лицевые счета домов свод'!E2325</f>
        <v>33.59</v>
      </c>
      <c r="E18" s="3">
        <f>'[1]Лицевые счета домов свод'!F2325</f>
        <v>903.86</v>
      </c>
      <c r="F18" s="3">
        <f>'[1]Лицевые счета домов свод'!G2325</f>
        <v>340.96999999999997</v>
      </c>
      <c r="G18" s="3">
        <f>'[1]Лицевые счета домов свод'!H2325</f>
        <v>349.49</v>
      </c>
      <c r="H18" s="3">
        <f>'[1]Лицевые счета домов свод'!I2325</f>
        <v>0</v>
      </c>
      <c r="I18" s="3">
        <f>'[1]Лицевые счета домов свод'!J2325</f>
        <v>1253.35</v>
      </c>
      <c r="J18" s="3">
        <f>'[1]Лицевые счета домов свод'!K2325</f>
        <v>25.069999999999936</v>
      </c>
      <c r="K18" s="2"/>
    </row>
    <row r="19" spans="1:11" ht="43.5" customHeight="1" hidden="1">
      <c r="A19" s="2"/>
      <c r="B19" s="2"/>
      <c r="C19" s="2"/>
      <c r="D19" s="3">
        <f>'[1]Лицевые счета домов свод'!E2326</f>
        <v>8331.17</v>
      </c>
      <c r="E19" s="3">
        <f>'[1]Лицевые счета домов свод'!F2326</f>
        <v>-8331.17</v>
      </c>
      <c r="F19" s="3">
        <f>'[1]Лицевые счета домов свод'!G2326</f>
        <v>96601.68000000001</v>
      </c>
      <c r="G19" s="3">
        <f>'[1]Лицевые счета домов свод'!H2326</f>
        <v>99017.53000000001</v>
      </c>
      <c r="H19" s="3">
        <f>'[1]Лицевые счета домов свод'!I2326</f>
        <v>96601.68000000001</v>
      </c>
      <c r="I19" s="3">
        <f>'[1]Лицевые счета домов свод'!J2326</f>
        <v>-5915.319999999992</v>
      </c>
      <c r="J19" s="3">
        <f>'[1]Лицевые счета домов свод'!K2326</f>
        <v>5915.319999999992</v>
      </c>
      <c r="K19" s="2"/>
    </row>
    <row r="20" spans="1:11" ht="21.75" customHeight="1" hidden="1">
      <c r="A20" s="2"/>
      <c r="B20" s="2"/>
      <c r="C20" s="2"/>
      <c r="D20" s="3">
        <f>'[1]Лицевые счета домов свод'!E2327</f>
        <v>4021.81</v>
      </c>
      <c r="E20" s="3">
        <f>'[1]Лицевые счета домов свод'!F2327</f>
        <v>-167350.1</v>
      </c>
      <c r="F20" s="3">
        <f>'[1]Лицевые счета домов свод'!G2327</f>
        <v>42050.14000000001</v>
      </c>
      <c r="G20" s="3">
        <f>'[1]Лицевые счета домов свод'!H2327</f>
        <v>43101.740000000005</v>
      </c>
      <c r="H20" s="3">
        <f>'[1]Лицевые счета домов свод'!I2327</f>
        <v>86368.80600000001</v>
      </c>
      <c r="I20" s="3">
        <f>'[1]Лицевые счета домов свод'!J2327</f>
        <v>-210617.16600000003</v>
      </c>
      <c r="J20" s="3">
        <f>'[1]Лицевые счета домов свод'!K2327</f>
        <v>2970.209999999999</v>
      </c>
      <c r="K20" s="2"/>
    </row>
    <row r="21" spans="1:11" ht="29.25" customHeight="1" hidden="1">
      <c r="A21" s="2"/>
      <c r="B21" s="2"/>
      <c r="C21" s="2"/>
      <c r="D21" s="3">
        <f>'[1]Лицевые счета домов свод'!E2328</f>
        <v>1033.31</v>
      </c>
      <c r="E21" s="3">
        <f>'[1]Лицевые счета домов свод'!F2328</f>
        <v>3239.75</v>
      </c>
      <c r="F21" s="3">
        <f>'[1]Лицевые счета домов свод'!G2328</f>
        <v>10796.609999999997</v>
      </c>
      <c r="G21" s="3">
        <f>'[1]Лицевые счета домов свод'!H2328</f>
        <v>11066.650000000001</v>
      </c>
      <c r="H21" s="3">
        <f>'[1]Лицевые счета домов свод'!I2328</f>
        <v>16871.27</v>
      </c>
      <c r="I21" s="3">
        <f>'[1]Лицевые счета домов свод'!J2328</f>
        <v>-2564.869999999999</v>
      </c>
      <c r="J21" s="3">
        <f>'[1]Лицевые счета домов свод'!K2328</f>
        <v>763.269999999995</v>
      </c>
      <c r="K21" s="2"/>
    </row>
    <row r="22" spans="1:11" ht="12.75" hidden="1">
      <c r="A22" s="2"/>
      <c r="B22" s="2"/>
      <c r="C22" s="2"/>
      <c r="D22" s="3">
        <f>SUM(D13:D21)</f>
        <v>51300.130000000005</v>
      </c>
      <c r="E22" s="3">
        <f>SUM(E13:E21)</f>
        <v>-194519.72</v>
      </c>
      <c r="F22" s="3">
        <f>SUM(F13:F21)</f>
        <v>536423.47</v>
      </c>
      <c r="G22" s="3">
        <f>SUM(G13:G21)</f>
        <v>549838.52</v>
      </c>
      <c r="H22" s="7">
        <f>SUM(H13:H21)</f>
        <v>375734.286</v>
      </c>
      <c r="I22" s="7">
        <f>SUM(I13:I21)</f>
        <v>-20415.485999999975</v>
      </c>
      <c r="J22" s="7">
        <f>SUM(J13:J21)</f>
        <v>37885.079999999994</v>
      </c>
      <c r="K22" s="2"/>
    </row>
    <row r="23" spans="1:11" ht="12.75" hidden="1">
      <c r="A23" s="2"/>
      <c r="B23" s="2"/>
      <c r="C23" s="2"/>
      <c r="D23" s="3">
        <f>'[1]Лицевые счета домов свод'!E2330</f>
        <v>13697.96</v>
      </c>
      <c r="E23" s="3">
        <f>'[1]Лицевые счета домов свод'!F2330</f>
        <v>-13697.96</v>
      </c>
      <c r="F23" s="3">
        <f>'[1]Лицевые счета домов свод'!G2330</f>
        <v>157825.74</v>
      </c>
      <c r="G23" s="3">
        <f>'[1]Лицевые счета домов свод'!H2330</f>
        <v>160846.44</v>
      </c>
      <c r="H23" s="3">
        <f>'[1]Лицевые счета домов свод'!I2330</f>
        <v>157825.74</v>
      </c>
      <c r="I23" s="3">
        <f>'[1]Лицевые счета домов свод'!J2330</f>
        <v>-10677.25999999998</v>
      </c>
      <c r="J23" s="3">
        <f>'[1]Лицевые счета домов свод'!K2330</f>
        <v>10677.25999999998</v>
      </c>
      <c r="K23" s="2"/>
    </row>
    <row r="24" spans="1:11" ht="12.75" hidden="1">
      <c r="A24" s="2"/>
      <c r="B24" s="2"/>
      <c r="C24" s="2"/>
      <c r="D24" s="3">
        <f>'[1]Лицевые счета домов свод'!E2331</f>
        <v>38123.14</v>
      </c>
      <c r="E24" s="3">
        <f>'[1]Лицевые счета домов свод'!F2331</f>
        <v>-38123.14</v>
      </c>
      <c r="F24" s="3">
        <f>'[1]Лицевые счета домов свод'!G2331</f>
        <v>406863.6000000001</v>
      </c>
      <c r="G24" s="3">
        <f>'[1]Лицевые счета домов свод'!H2331</f>
        <v>417220.59</v>
      </c>
      <c r="H24" s="3">
        <f>'[1]Лицевые счета домов свод'!I2331</f>
        <v>406863.6000000001</v>
      </c>
      <c r="I24" s="3">
        <f>'[1]Лицевые счета домов свод'!J2331</f>
        <v>-27766.15000000008</v>
      </c>
      <c r="J24" s="7">
        <f>'[1]Лицевые счета домов свод'!K2331</f>
        <v>27766.15000000008</v>
      </c>
      <c r="K24" s="2"/>
    </row>
    <row r="25" spans="1:11" ht="12.75" hidden="1">
      <c r="A25" s="2"/>
      <c r="B25" s="2"/>
      <c r="C25" s="2"/>
      <c r="D25" s="3">
        <f>'[1]Лицевые счета домов свод'!E2332</f>
        <v>0</v>
      </c>
      <c r="E25" s="3">
        <f>'[1]Лицевые счета домов свод'!F2332</f>
        <v>0</v>
      </c>
      <c r="F25" s="3">
        <f>'[1]Лицевые счета домов свод'!G2332</f>
        <v>0</v>
      </c>
      <c r="G25" s="3">
        <f>'[1]Лицевые счета домов свод'!H2332</f>
        <v>0</v>
      </c>
      <c r="H25" s="3">
        <f>'[1]Лицевые счета домов свод'!I2332</f>
        <v>0</v>
      </c>
      <c r="I25" s="3">
        <f>'[1]Лицевые счета домов свод'!J2332</f>
        <v>0</v>
      </c>
      <c r="J25" s="3">
        <f>'[1]Лицевые счета домов свод'!K2332</f>
        <v>0</v>
      </c>
      <c r="K25" s="2"/>
    </row>
    <row r="26" spans="1:11" ht="12.75" hidden="1">
      <c r="A26" s="2"/>
      <c r="B26" s="2"/>
      <c r="C26" s="2"/>
      <c r="D26" s="3">
        <f>'[1]Лицевые счета домов свод'!E2333</f>
        <v>8730.62</v>
      </c>
      <c r="E26" s="3">
        <f>'[1]Лицевые счета домов свод'!F2333</f>
        <v>-8730.62</v>
      </c>
      <c r="F26" s="3">
        <f>'[1]Лицевые счета домов свод'!G2333</f>
        <v>100011.16</v>
      </c>
      <c r="G26" s="3">
        <f>'[1]Лицевые счета домов свод'!H2333</f>
        <v>101848.5</v>
      </c>
      <c r="H26" s="3">
        <f>'[1]Лицевые счета домов свод'!I2333</f>
        <v>100011.16</v>
      </c>
      <c r="I26" s="3">
        <f>'[1]Лицевые счета домов свод'!J2333</f>
        <v>-6893.279999999999</v>
      </c>
      <c r="J26" s="3">
        <f>'[1]Лицевые счета домов свод'!K2333</f>
        <v>6893.279999999999</v>
      </c>
      <c r="K26" s="2"/>
    </row>
    <row r="27" spans="1:11" ht="12.75" hidden="1">
      <c r="A27" s="2"/>
      <c r="B27" s="2"/>
      <c r="C27" s="2"/>
      <c r="D27" s="3">
        <f>'[1]Лицевые счета домов свод'!E2334</f>
        <v>-574.3</v>
      </c>
      <c r="E27" s="3">
        <f>'[1]Лицевые счета домов свод'!F2334</f>
        <v>574.3</v>
      </c>
      <c r="F27" s="3">
        <f>'[1]Лицевые счета домов свод'!G2334</f>
        <v>12501.82</v>
      </c>
      <c r="G27" s="3">
        <f>'[1]Лицевые счета домов свод'!H2334</f>
        <v>12508.34</v>
      </c>
      <c r="H27" s="3">
        <f>'[1]Лицевые счета домов свод'!I2334</f>
        <v>12501.82</v>
      </c>
      <c r="I27" s="3">
        <f>'[1]Лицевые счета домов свод'!J2334</f>
        <v>580.8199999999997</v>
      </c>
      <c r="J27" s="3">
        <f>'[1]Лицевые счета домов свод'!K2334</f>
        <v>-580.8199999999997</v>
      </c>
      <c r="K27" s="2"/>
    </row>
    <row r="28" spans="1:11" ht="12.75" hidden="1">
      <c r="A28" s="2"/>
      <c r="B28" s="2"/>
      <c r="C28" s="2"/>
      <c r="D28" s="3">
        <f>'[1]Лицевые счета домов свод'!E2335</f>
        <v>18761.18</v>
      </c>
      <c r="E28" s="3">
        <f>'[1]Лицевые счета домов свод'!F2335</f>
        <v>-18761.18</v>
      </c>
      <c r="F28" s="3">
        <f>'[1]Лицевые счета домов свод'!G2335</f>
        <v>204579.09000000003</v>
      </c>
      <c r="G28" s="3">
        <f>'[1]Лицевые счета домов свод'!H2335</f>
        <v>210107.73999999996</v>
      </c>
      <c r="H28" s="3">
        <f>'[1]Лицевые счета домов свод'!I2335</f>
        <v>204579.09000000003</v>
      </c>
      <c r="I28" s="3">
        <f>'[1]Лицевые счета домов свод'!J2335</f>
        <v>-13232.530000000057</v>
      </c>
      <c r="J28" s="3">
        <f>'[1]Лицевые счета домов свод'!K2335</f>
        <v>13232.530000000057</v>
      </c>
      <c r="K28" s="2"/>
    </row>
    <row r="29" spans="1:11" ht="12.75" hidden="1">
      <c r="A29" s="2"/>
      <c r="B29" s="2"/>
      <c r="C29" s="2"/>
      <c r="D29" s="3">
        <f>'[1]Лицевые счета домов свод'!E2336</f>
        <v>15889.57</v>
      </c>
      <c r="E29" s="3">
        <f>'[1]Лицевые счета домов свод'!F2336</f>
        <v>-15889.57</v>
      </c>
      <c r="F29" s="3">
        <f>'[1]Лицевые счета домов свод'!G2336</f>
        <v>170473.57</v>
      </c>
      <c r="G29" s="3">
        <f>'[1]Лицевые счета домов свод'!H2336</f>
        <v>173989.96999999994</v>
      </c>
      <c r="H29" s="3">
        <f>'[1]Лицевые счета домов свод'!I2336</f>
        <v>170473.57</v>
      </c>
      <c r="I29" s="3">
        <f>'[1]Лицевые счета домов свод'!J2336</f>
        <v>-12373.170000000071</v>
      </c>
      <c r="J29" s="3">
        <f>'[1]Лицевые счета домов свод'!K2336</f>
        <v>12373.170000000071</v>
      </c>
      <c r="K29" s="2"/>
    </row>
    <row r="30" spans="1:11" ht="12.75" hidden="1">
      <c r="A30" s="2"/>
      <c r="B30" s="2"/>
      <c r="C30" s="2"/>
      <c r="D30" s="3">
        <f>'[1]Лицевые счета домов свод'!E2337</f>
        <v>21642.84</v>
      </c>
      <c r="E30" s="3">
        <f>'[1]Лицевые счета домов свод'!F2337</f>
        <v>-21642.84</v>
      </c>
      <c r="F30" s="3">
        <f>'[1]Лицевые счета домов свод'!G2337</f>
        <v>230706.94999999995</v>
      </c>
      <c r="G30" s="3">
        <f>'[1]Лицевые счета домов свод'!H2337</f>
        <v>236583.81999999995</v>
      </c>
      <c r="H30" s="3">
        <f>'[1]Лицевые счета домов свод'!I2337</f>
        <v>230706.94999999995</v>
      </c>
      <c r="I30" s="3">
        <f>'[1]Лицевые счета домов свод'!J2337</f>
        <v>-15765.970000000001</v>
      </c>
      <c r="J30" s="3">
        <f>'[1]Лицевые счета домов свод'!K2337</f>
        <v>15765.970000000001</v>
      </c>
      <c r="K30" s="2"/>
    </row>
    <row r="31" spans="1:11" ht="12.75" hidden="1">
      <c r="A31" s="2"/>
      <c r="B31" s="2"/>
      <c r="C31" s="2"/>
      <c r="D31" s="3">
        <f>'[1]Лицевые счета домов свод'!E2338</f>
        <v>0</v>
      </c>
      <c r="E31" s="3">
        <f>'[1]Лицевые счета домов свод'!F2338</f>
        <v>0</v>
      </c>
      <c r="F31" s="3">
        <f>'[1]Лицевые счета домов свод'!G2338</f>
        <v>9353.890000000001</v>
      </c>
      <c r="G31" s="3">
        <f>'[1]Лицевые счета домов свод'!H2338</f>
        <v>10352.910000000002</v>
      </c>
      <c r="H31" s="3">
        <f>'[1]Лицевые счета домов свод'!I2338</f>
        <v>9353.890000000001</v>
      </c>
      <c r="I31" s="3">
        <f>'[1]Лицевые счета домов свод'!J2338</f>
        <v>999.0200000000004</v>
      </c>
      <c r="J31" s="3">
        <f>'[1]Лицевые счета домов свод'!K2338</f>
        <v>-999.0200000000004</v>
      </c>
      <c r="K31" s="2"/>
    </row>
    <row r="32" spans="1:11" ht="12.75" hidden="1">
      <c r="A32" s="2"/>
      <c r="B32" s="2"/>
      <c r="C32" s="2"/>
      <c r="D32" s="3">
        <f>'[1]Лицевые счета домов свод'!E2339</f>
        <v>0</v>
      </c>
      <c r="E32" s="3">
        <f>'[1]Лицевые счета домов свод'!F2339</f>
        <v>0</v>
      </c>
      <c r="F32" s="3">
        <f>'[1]Лицевые счета домов свод'!G2339</f>
        <v>197375.54000000004</v>
      </c>
      <c r="G32" s="3">
        <f>'[1]Лицевые счета домов свод'!H2339</f>
        <v>157755.74</v>
      </c>
      <c r="H32" s="3">
        <f>'[1]Лицевые счета домов свод'!I2339</f>
        <v>197375.54000000004</v>
      </c>
      <c r="I32" s="3">
        <f>'[1]Лицевые счета домов свод'!J2339</f>
        <v>-39619.80000000005</v>
      </c>
      <c r="J32" s="3">
        <f>'[1]Лицевые счета домов свод'!K2339</f>
        <v>39619.80000000005</v>
      </c>
      <c r="K32" s="2"/>
    </row>
    <row r="33" spans="1:11" ht="12.75">
      <c r="A33" s="2"/>
      <c r="B33" s="4" t="s">
        <v>13</v>
      </c>
      <c r="C33" s="8">
        <v>3</v>
      </c>
      <c r="D33" s="3">
        <f>SUM(D23:D32)+D22+D12</f>
        <v>224141.03999999998</v>
      </c>
      <c r="E33" s="3">
        <f>SUM(E23:E32)+E22+E12</f>
        <v>209057.03000000003</v>
      </c>
      <c r="F33" s="3">
        <f>SUM(F23:F32)+F22+F12</f>
        <v>2514176.46</v>
      </c>
      <c r="G33" s="3">
        <f>SUM(G23:G32)+G22+G12</f>
        <v>2540259</v>
      </c>
      <c r="H33" s="3">
        <f>SUM(H23:H32)+H22+H12</f>
        <v>2214282.186</v>
      </c>
      <c r="I33" s="3">
        <f>SUM(I23:I32)+I22+I12</f>
        <v>535033.8439999997</v>
      </c>
      <c r="J33" s="3">
        <f>SUM(J23:J32)+J22+J12</f>
        <v>198058.50000000012</v>
      </c>
      <c r="K33" s="4" t="s">
        <v>14</v>
      </c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="110" zoomScaleNormal="110" workbookViewId="0" topLeftCell="A20">
      <selection activeCell="I16" sqref="I16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9" t="s">
        <v>15</v>
      </c>
      <c r="B1" s="9"/>
      <c r="C1" s="9"/>
      <c r="D1" s="9"/>
      <c r="E1" s="9"/>
    </row>
    <row r="2" spans="1:5" ht="12.75">
      <c r="A2" s="10" t="s">
        <v>1</v>
      </c>
      <c r="B2" s="9" t="s">
        <v>16</v>
      </c>
      <c r="C2" s="9" t="s">
        <v>2</v>
      </c>
      <c r="D2" s="9" t="s">
        <v>17</v>
      </c>
      <c r="E2" s="9" t="s">
        <v>18</v>
      </c>
    </row>
    <row r="3" spans="1:5" ht="12.75">
      <c r="A3" s="9">
        <v>1</v>
      </c>
      <c r="B3" s="10" t="s">
        <v>19</v>
      </c>
      <c r="C3" s="10" t="s">
        <v>20</v>
      </c>
      <c r="D3" s="10" t="s">
        <v>21</v>
      </c>
      <c r="E3" s="10">
        <v>6273.73</v>
      </c>
    </row>
    <row r="4" spans="1:5" ht="14.25" customHeight="1">
      <c r="A4" s="9">
        <v>2</v>
      </c>
      <c r="B4" s="10" t="s">
        <v>22</v>
      </c>
      <c r="C4" s="10" t="s">
        <v>20</v>
      </c>
      <c r="D4" s="10" t="s">
        <v>21</v>
      </c>
      <c r="E4" s="10">
        <v>2301.56</v>
      </c>
    </row>
    <row r="5" spans="1:5" ht="14.25" customHeight="1">
      <c r="A5" s="9"/>
      <c r="B5" s="10" t="s">
        <v>23</v>
      </c>
      <c r="C5" s="10" t="s">
        <v>20</v>
      </c>
      <c r="D5" s="10" t="s">
        <v>21</v>
      </c>
      <c r="E5" s="10">
        <v>2203.65</v>
      </c>
    </row>
    <row r="6" spans="1:5" ht="12.75">
      <c r="A6" s="9">
        <v>3</v>
      </c>
      <c r="B6" s="10" t="s">
        <v>24</v>
      </c>
      <c r="C6" s="10" t="s">
        <v>20</v>
      </c>
      <c r="D6" s="10" t="s">
        <v>25</v>
      </c>
      <c r="E6" s="10">
        <v>2680.47</v>
      </c>
    </row>
    <row r="7" spans="1:5" ht="12.75" hidden="1">
      <c r="A7" s="4"/>
      <c r="B7" s="4" t="s">
        <v>26</v>
      </c>
      <c r="C7" s="4"/>
      <c r="D7" s="4"/>
      <c r="E7" s="4">
        <f>SUM(E3:E6)</f>
        <v>13459.41</v>
      </c>
    </row>
    <row r="8" spans="1:5" s="12" customFormat="1" ht="12.75">
      <c r="A8" s="11" t="s">
        <v>27</v>
      </c>
      <c r="B8" s="11"/>
      <c r="C8" s="11"/>
      <c r="D8" s="11"/>
      <c r="E8" s="11"/>
    </row>
    <row r="9" spans="1:5" ht="12.75">
      <c r="A9" s="10" t="s">
        <v>1</v>
      </c>
      <c r="B9" s="9" t="s">
        <v>16</v>
      </c>
      <c r="C9" s="9" t="s">
        <v>2</v>
      </c>
      <c r="D9" s="9" t="s">
        <v>17</v>
      </c>
      <c r="E9" s="9" t="s">
        <v>18</v>
      </c>
    </row>
    <row r="10" spans="1:5" ht="12.75">
      <c r="A10" s="9">
        <v>1</v>
      </c>
      <c r="B10" s="13" t="s">
        <v>28</v>
      </c>
      <c r="C10" s="10" t="s">
        <v>20</v>
      </c>
      <c r="D10" s="9"/>
      <c r="E10" s="9">
        <v>14456.52</v>
      </c>
    </row>
    <row r="11" spans="1:5" ht="12.75" hidden="1">
      <c r="A11" s="9">
        <v>2</v>
      </c>
      <c r="B11" s="10"/>
      <c r="C11" s="10"/>
      <c r="D11" s="10"/>
      <c r="E11" s="10"/>
    </row>
    <row r="12" spans="1:5" ht="12.75" hidden="1">
      <c r="A12" s="9">
        <v>3</v>
      </c>
      <c r="B12" s="10"/>
      <c r="C12" s="10"/>
      <c r="D12" s="10"/>
      <c r="E12" s="10"/>
    </row>
    <row r="13" spans="1:5" ht="12.75" hidden="1">
      <c r="A13" s="4"/>
      <c r="B13" s="4" t="s">
        <v>26</v>
      </c>
      <c r="C13" s="4"/>
      <c r="D13" s="4"/>
      <c r="E13" s="4">
        <f>E11+E10+E12</f>
        <v>14456.52</v>
      </c>
    </row>
    <row r="14" spans="1:5" s="12" customFormat="1" ht="12.75">
      <c r="A14" s="11" t="s">
        <v>29</v>
      </c>
      <c r="B14" s="11"/>
      <c r="C14" s="11"/>
      <c r="D14" s="11"/>
      <c r="E14" s="11"/>
    </row>
    <row r="15" spans="1:5" ht="12.75">
      <c r="A15" s="10" t="s">
        <v>1</v>
      </c>
      <c r="B15" s="9" t="s">
        <v>16</v>
      </c>
      <c r="C15" s="9" t="s">
        <v>2</v>
      </c>
      <c r="D15" s="9" t="s">
        <v>17</v>
      </c>
      <c r="E15" s="9" t="s">
        <v>18</v>
      </c>
    </row>
    <row r="16" spans="1:5" ht="12.75">
      <c r="A16" s="9">
        <v>1</v>
      </c>
      <c r="B16" s="10" t="s">
        <v>30</v>
      </c>
      <c r="C16" s="10" t="s">
        <v>20</v>
      </c>
      <c r="D16" s="10" t="s">
        <v>31</v>
      </c>
      <c r="E16" s="10">
        <v>40197.1</v>
      </c>
    </row>
    <row r="17" spans="1:5" ht="12.75">
      <c r="A17" s="9">
        <v>2</v>
      </c>
      <c r="B17" s="10" t="s">
        <v>30</v>
      </c>
      <c r="C17" s="10" t="s">
        <v>20</v>
      </c>
      <c r="D17" s="10" t="s">
        <v>32</v>
      </c>
      <c r="E17" s="10">
        <v>21955.06</v>
      </c>
    </row>
    <row r="18" spans="1:5" ht="12.75">
      <c r="A18" s="9">
        <v>3</v>
      </c>
      <c r="B18" s="10" t="s">
        <v>22</v>
      </c>
      <c r="C18" s="10" t="s">
        <v>20</v>
      </c>
      <c r="D18" s="10" t="s">
        <v>33</v>
      </c>
      <c r="E18" s="10">
        <v>13377.3</v>
      </c>
    </row>
    <row r="19" spans="1:5" ht="12.75">
      <c r="A19" s="9">
        <v>4</v>
      </c>
      <c r="B19" s="10" t="s">
        <v>19</v>
      </c>
      <c r="C19" s="10" t="s">
        <v>20</v>
      </c>
      <c r="D19" s="10" t="s">
        <v>34</v>
      </c>
      <c r="E19" s="10">
        <v>5122.66</v>
      </c>
    </row>
    <row r="20" spans="1:5" ht="12.75">
      <c r="A20" s="9">
        <v>5</v>
      </c>
      <c r="B20" s="10" t="s">
        <v>24</v>
      </c>
      <c r="C20" s="10" t="s">
        <v>20</v>
      </c>
      <c r="D20" s="10" t="s">
        <v>35</v>
      </c>
      <c r="E20" s="10">
        <v>24644.06</v>
      </c>
    </row>
    <row r="21" spans="1:5" ht="12.75" hidden="1">
      <c r="A21" s="4"/>
      <c r="B21" s="4" t="s">
        <v>26</v>
      </c>
      <c r="C21" s="4"/>
      <c r="D21" s="4"/>
      <c r="E21" s="4">
        <f>E16+E17+E18+E19+E20</f>
        <v>105296.18000000001</v>
      </c>
    </row>
    <row r="22" spans="1:5" ht="12.75">
      <c r="A22" s="9" t="s">
        <v>36</v>
      </c>
      <c r="B22" s="9"/>
      <c r="C22" s="9"/>
      <c r="D22" s="9"/>
      <c r="E22" s="9"/>
    </row>
    <row r="23" spans="1:5" ht="12.75">
      <c r="A23" s="10" t="s">
        <v>1</v>
      </c>
      <c r="B23" s="9" t="s">
        <v>16</v>
      </c>
      <c r="C23" s="9" t="s">
        <v>2</v>
      </c>
      <c r="D23" s="9" t="s">
        <v>17</v>
      </c>
      <c r="E23" s="9" t="s">
        <v>18</v>
      </c>
    </row>
    <row r="24" spans="1:5" ht="12.75">
      <c r="A24" s="9">
        <v>1</v>
      </c>
      <c r="B24" s="10" t="s">
        <v>30</v>
      </c>
      <c r="C24" s="10" t="s">
        <v>20</v>
      </c>
      <c r="D24" s="10" t="s">
        <v>37</v>
      </c>
      <c r="E24" s="10">
        <v>14821.97</v>
      </c>
    </row>
    <row r="25" spans="1:5" ht="12.75" hidden="1">
      <c r="A25" s="9">
        <v>2</v>
      </c>
      <c r="B25" s="10"/>
      <c r="C25" s="10"/>
      <c r="D25" s="10"/>
      <c r="E25" s="10"/>
    </row>
    <row r="26" spans="1:5" ht="28.5" customHeight="1" hidden="1">
      <c r="A26" s="9">
        <v>3</v>
      </c>
      <c r="B26" s="10"/>
      <c r="C26" s="10"/>
      <c r="D26" s="10"/>
      <c r="E26" s="10"/>
    </row>
    <row r="27" spans="1:5" ht="12.75" hidden="1">
      <c r="A27" s="9">
        <v>4</v>
      </c>
      <c r="B27" s="10"/>
      <c r="C27" s="10"/>
      <c r="D27" s="10"/>
      <c r="E27" s="10"/>
    </row>
    <row r="28" spans="1:5" ht="12.75" hidden="1">
      <c r="A28" s="4"/>
      <c r="B28" s="4" t="s">
        <v>26</v>
      </c>
      <c r="C28" s="4"/>
      <c r="D28" s="4"/>
      <c r="E28" s="4">
        <f>E24+E25+E26+E27</f>
        <v>14821.97</v>
      </c>
    </row>
    <row r="29" spans="1:5" ht="12.75" hidden="1">
      <c r="A29" s="6"/>
      <c r="B29" s="6"/>
      <c r="C29" s="6"/>
      <c r="D29" s="6"/>
      <c r="E29" s="6"/>
    </row>
    <row r="30" spans="1:5" ht="12.75">
      <c r="A30" s="9" t="s">
        <v>38</v>
      </c>
      <c r="B30" s="9"/>
      <c r="C30" s="9"/>
      <c r="D30" s="9"/>
      <c r="E30" s="9"/>
    </row>
    <row r="31" spans="1:5" ht="12.75">
      <c r="A31" s="10" t="s">
        <v>1</v>
      </c>
      <c r="B31" s="9" t="s">
        <v>16</v>
      </c>
      <c r="C31" s="9" t="s">
        <v>2</v>
      </c>
      <c r="D31" s="9" t="s">
        <v>17</v>
      </c>
      <c r="E31" s="9" t="s">
        <v>18</v>
      </c>
    </row>
    <row r="32" spans="1:5" ht="27.75" customHeight="1">
      <c r="A32" s="9">
        <v>1</v>
      </c>
      <c r="B32" s="14" t="s">
        <v>39</v>
      </c>
      <c r="C32" s="10" t="s">
        <v>20</v>
      </c>
      <c r="D32" s="10"/>
      <c r="E32" s="4">
        <v>3818.49</v>
      </c>
    </row>
    <row r="33" spans="1:5" ht="12.75" hidden="1">
      <c r="A33" s="9">
        <v>2</v>
      </c>
      <c r="B33" s="10"/>
      <c r="C33" s="10"/>
      <c r="D33" s="10"/>
      <c r="E33" s="10"/>
    </row>
    <row r="34" spans="1:5" ht="12.75" hidden="1">
      <c r="A34" s="4"/>
      <c r="B34" s="4" t="s">
        <v>26</v>
      </c>
      <c r="C34" s="4"/>
      <c r="D34" s="4"/>
      <c r="E34" s="4">
        <f>E32</f>
        <v>3818.49</v>
      </c>
    </row>
    <row r="35" spans="1:5" ht="12.75" hidden="1">
      <c r="A35" s="6"/>
      <c r="B35" s="6"/>
      <c r="C35" s="6"/>
      <c r="D35" s="6"/>
      <c r="E35" s="6"/>
    </row>
    <row r="36" spans="1:5" ht="12.75">
      <c r="A36" s="9" t="s">
        <v>40</v>
      </c>
      <c r="B36" s="9"/>
      <c r="C36" s="9"/>
      <c r="D36" s="9"/>
      <c r="E36" s="9"/>
    </row>
    <row r="37" spans="1:5" ht="12.75">
      <c r="A37" s="10" t="s">
        <v>1</v>
      </c>
      <c r="B37" s="9" t="s">
        <v>16</v>
      </c>
      <c r="C37" s="9" t="s">
        <v>2</v>
      </c>
      <c r="D37" s="9" t="s">
        <v>17</v>
      </c>
      <c r="E37" s="9" t="s">
        <v>18</v>
      </c>
    </row>
    <row r="38" spans="1:5" ht="12.75">
      <c r="A38" s="9">
        <v>1</v>
      </c>
      <c r="B38" s="10" t="s">
        <v>41</v>
      </c>
      <c r="C38" s="10" t="s">
        <v>20</v>
      </c>
      <c r="D38" s="10" t="s">
        <v>42</v>
      </c>
      <c r="E38" s="10">
        <v>188286.32</v>
      </c>
    </row>
    <row r="39" spans="1:5" ht="12.75">
      <c r="A39" s="9">
        <v>2</v>
      </c>
      <c r="B39" s="10" t="s">
        <v>43</v>
      </c>
      <c r="C39" s="10" t="s">
        <v>20</v>
      </c>
      <c r="D39" s="10"/>
      <c r="E39" s="10">
        <v>8717.65</v>
      </c>
    </row>
    <row r="40" spans="1:5" ht="12.75" hidden="1">
      <c r="A40" s="9"/>
      <c r="B40" s="10"/>
      <c r="C40" s="10"/>
      <c r="D40" s="10"/>
      <c r="E40" s="10"/>
    </row>
    <row r="41" spans="1:5" ht="12.75" hidden="1">
      <c r="A41" s="9"/>
      <c r="B41" s="10"/>
      <c r="C41" s="10"/>
      <c r="D41" s="10"/>
      <c r="E41" s="10"/>
    </row>
    <row r="42" spans="1:5" ht="12.75" hidden="1">
      <c r="A42" s="9">
        <v>3</v>
      </c>
      <c r="B42" s="10"/>
      <c r="C42" s="10"/>
      <c r="D42" s="10"/>
      <c r="E42" s="10"/>
    </row>
    <row r="43" spans="1:5" ht="12.75" hidden="1">
      <c r="A43" s="4"/>
      <c r="B43" s="4" t="s">
        <v>26</v>
      </c>
      <c r="C43" s="4"/>
      <c r="D43" s="4"/>
      <c r="E43" s="4">
        <f>E38+E39+E40+E41+E42</f>
        <v>197003.97</v>
      </c>
    </row>
    <row r="44" spans="1:5" ht="12.75" hidden="1">
      <c r="A44" s="6"/>
      <c r="B44" s="6"/>
      <c r="C44" s="6"/>
      <c r="D44" s="6"/>
      <c r="E44" s="6"/>
    </row>
    <row r="45" spans="1:5" ht="12.75" hidden="1">
      <c r="A45" s="15"/>
      <c r="B45" s="15" t="s">
        <v>44</v>
      </c>
      <c r="C45" s="15"/>
      <c r="D45" s="15"/>
      <c r="E45" s="15">
        <f>E7+E13+E21+E28+E34+E43</f>
        <v>348856.54000000004</v>
      </c>
    </row>
    <row r="46" spans="1:5" ht="12.75" hidden="1">
      <c r="A46" s="6"/>
      <c r="B46" s="6"/>
      <c r="C46" s="6"/>
      <c r="D46" s="6"/>
      <c r="E46" s="6"/>
    </row>
    <row r="47" spans="1:5" ht="12.75" hidden="1">
      <c r="A47" s="6"/>
      <c r="B47" s="6"/>
      <c r="C47" s="6"/>
      <c r="D47" s="6"/>
      <c r="E47" s="6"/>
    </row>
    <row r="48" spans="1:5" ht="12.75" hidden="1">
      <c r="A48" s="6"/>
      <c r="B48" s="6"/>
      <c r="C48" s="6"/>
      <c r="D48" s="6"/>
      <c r="E48" s="6"/>
    </row>
    <row r="49" spans="1:5" ht="12.75" hidden="1">
      <c r="A49" s="6"/>
      <c r="B49" s="6"/>
      <c r="C49" s="6"/>
      <c r="D49" s="6"/>
      <c r="E49" s="6"/>
    </row>
    <row r="50" spans="1:5" ht="12.75" hidden="1">
      <c r="A50" s="6"/>
      <c r="B50" s="6"/>
      <c r="C50" s="6"/>
      <c r="D50" s="6"/>
      <c r="E50" s="6"/>
    </row>
    <row r="51" spans="1:5" ht="12.75" hidden="1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1:5" ht="12.75">
      <c r="A56" s="16"/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6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</sheetData>
  <sheetProtection selectLockedCells="1" selectUnlockedCells="1"/>
  <mergeCells count="6">
    <mergeCell ref="A1:E1"/>
    <mergeCell ref="A8:E8"/>
    <mergeCell ref="A14:E14"/>
    <mergeCell ref="A22:E22"/>
    <mergeCell ref="A30:E30"/>
    <mergeCell ref="A36:E3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0"/>
  <sheetViews>
    <sheetView zoomScale="110" zoomScaleNormal="110" workbookViewId="0" topLeftCell="A87">
      <selection activeCell="A19" sqref="A19"/>
    </sheetView>
  </sheetViews>
  <sheetFormatPr defaultColWidth="12.57421875" defaultRowHeight="12.75"/>
  <cols>
    <col min="1" max="1" width="8.7109375" style="0" customWidth="1"/>
    <col min="2" max="2" width="41.28125" style="0" customWidth="1"/>
    <col min="3" max="3" width="23.57421875" style="0" customWidth="1"/>
    <col min="4" max="4" width="37.00390625" style="0" customWidth="1"/>
    <col min="5" max="5" width="20.00390625" style="0" customWidth="1"/>
    <col min="6" max="16384" width="11.57421875" style="0" customWidth="1"/>
  </cols>
  <sheetData>
    <row r="1" spans="1:5" ht="12.75">
      <c r="A1" s="9" t="s">
        <v>45</v>
      </c>
      <c r="B1" s="9"/>
      <c r="C1" s="9"/>
      <c r="D1" s="9"/>
      <c r="E1" s="9"/>
    </row>
    <row r="2" spans="1:5" ht="12.75">
      <c r="A2" s="10" t="s">
        <v>1</v>
      </c>
      <c r="B2" s="9" t="s">
        <v>16</v>
      </c>
      <c r="C2" s="9" t="s">
        <v>2</v>
      </c>
      <c r="D2" s="9" t="s">
        <v>17</v>
      </c>
      <c r="E2" s="9" t="s">
        <v>18</v>
      </c>
    </row>
    <row r="3" spans="1:5" ht="12.75">
      <c r="A3" s="9">
        <v>1</v>
      </c>
      <c r="B3" s="8" t="s">
        <v>46</v>
      </c>
      <c r="C3" s="10" t="s">
        <v>20</v>
      </c>
      <c r="D3" s="9" t="s">
        <v>47</v>
      </c>
      <c r="E3" s="9">
        <v>533.71</v>
      </c>
    </row>
    <row r="4" spans="1:5" ht="12.75" hidden="1">
      <c r="A4" s="9">
        <v>2</v>
      </c>
      <c r="B4" s="10" t="s">
        <v>48</v>
      </c>
      <c r="C4" s="10" t="s">
        <v>20</v>
      </c>
      <c r="D4" s="9"/>
      <c r="E4" s="9">
        <v>2587.36</v>
      </c>
    </row>
    <row r="5" spans="1:5" ht="12.75">
      <c r="A5" s="9">
        <v>2</v>
      </c>
      <c r="B5" s="10" t="s">
        <v>49</v>
      </c>
      <c r="C5" s="10" t="s">
        <v>20</v>
      </c>
      <c r="D5" s="9"/>
      <c r="E5" s="9">
        <v>474.21</v>
      </c>
    </row>
    <row r="6" spans="1:5" ht="12.75">
      <c r="A6" s="9">
        <v>3</v>
      </c>
      <c r="B6" s="10" t="s">
        <v>50</v>
      </c>
      <c r="C6" s="10" t="s">
        <v>20</v>
      </c>
      <c r="D6" s="9" t="s">
        <v>51</v>
      </c>
      <c r="E6" s="9">
        <v>1500.34</v>
      </c>
    </row>
    <row r="7" spans="1:5" ht="12.75">
      <c r="A7" s="9">
        <v>4</v>
      </c>
      <c r="B7" s="10" t="s">
        <v>52</v>
      </c>
      <c r="C7" s="10" t="s">
        <v>20</v>
      </c>
      <c r="D7" s="9"/>
      <c r="E7" s="9">
        <v>1418.93</v>
      </c>
    </row>
    <row r="8" spans="1:5" ht="12.75" hidden="1">
      <c r="A8" s="4"/>
      <c r="B8" s="4" t="s">
        <v>26</v>
      </c>
      <c r="C8" s="4"/>
      <c r="D8" s="4"/>
      <c r="E8" s="4">
        <f>E3+E4+E5+E6+E7</f>
        <v>6514.55</v>
      </c>
    </row>
    <row r="9" spans="1:5" ht="12.75" hidden="1">
      <c r="A9" s="2"/>
      <c r="B9" s="2"/>
      <c r="C9" s="2"/>
      <c r="D9" s="2"/>
      <c r="E9" s="2"/>
    </row>
    <row r="10" spans="1:5" ht="12.75">
      <c r="A10" s="9" t="s">
        <v>15</v>
      </c>
      <c r="B10" s="9"/>
      <c r="C10" s="9"/>
      <c r="D10" s="9"/>
      <c r="E10" s="9"/>
    </row>
    <row r="11" spans="1:5" ht="12.75">
      <c r="A11" s="10" t="s">
        <v>1</v>
      </c>
      <c r="B11" s="9" t="s">
        <v>16</v>
      </c>
      <c r="C11" s="9" t="s">
        <v>2</v>
      </c>
      <c r="D11" s="9" t="s">
        <v>17</v>
      </c>
      <c r="E11" s="9" t="s">
        <v>18</v>
      </c>
    </row>
    <row r="12" spans="1:5" ht="12.75">
      <c r="A12" s="9">
        <v>1</v>
      </c>
      <c r="B12" s="10" t="s">
        <v>52</v>
      </c>
      <c r="C12" s="10" t="s">
        <v>20</v>
      </c>
      <c r="D12" s="9"/>
      <c r="E12" s="9">
        <v>1418.93</v>
      </c>
    </row>
    <row r="13" spans="1:5" ht="28.5" customHeight="1" hidden="1">
      <c r="A13" s="9">
        <v>2</v>
      </c>
      <c r="B13" s="10" t="s">
        <v>48</v>
      </c>
      <c r="C13" s="10" t="s">
        <v>20</v>
      </c>
      <c r="D13" s="9"/>
      <c r="E13" s="9">
        <v>2583.5</v>
      </c>
    </row>
    <row r="14" spans="1:5" ht="18" customHeight="1">
      <c r="A14" s="9">
        <v>2</v>
      </c>
      <c r="B14" s="10" t="s">
        <v>19</v>
      </c>
      <c r="C14" s="10" t="s">
        <v>20</v>
      </c>
      <c r="D14" s="9" t="s">
        <v>53</v>
      </c>
      <c r="E14" s="9">
        <v>516.41</v>
      </c>
    </row>
    <row r="15" spans="1:5" ht="19.5" customHeight="1">
      <c r="A15" s="9">
        <v>3</v>
      </c>
      <c r="B15" s="10" t="s">
        <v>24</v>
      </c>
      <c r="C15" s="10" t="s">
        <v>20</v>
      </c>
      <c r="D15" s="9" t="s">
        <v>53</v>
      </c>
      <c r="E15" s="9">
        <v>1231.86</v>
      </c>
    </row>
    <row r="16" spans="1:5" ht="16.5" customHeight="1">
      <c r="A16" s="9">
        <v>4</v>
      </c>
      <c r="B16" s="10" t="s">
        <v>54</v>
      </c>
      <c r="C16" s="10" t="s">
        <v>20</v>
      </c>
      <c r="D16" s="9" t="s">
        <v>55</v>
      </c>
      <c r="E16" s="9">
        <v>488.87</v>
      </c>
    </row>
    <row r="17" spans="1:5" ht="16.5" customHeight="1">
      <c r="A17" s="9">
        <v>5</v>
      </c>
      <c r="B17" s="10" t="s">
        <v>56</v>
      </c>
      <c r="C17" s="10" t="s">
        <v>20</v>
      </c>
      <c r="D17" s="9" t="s">
        <v>57</v>
      </c>
      <c r="E17" s="9">
        <v>944.34</v>
      </c>
    </row>
    <row r="18" spans="1:5" ht="16.5" customHeight="1">
      <c r="A18" s="9">
        <v>6</v>
      </c>
      <c r="B18" s="10" t="s">
        <v>24</v>
      </c>
      <c r="C18" s="10" t="s">
        <v>20</v>
      </c>
      <c r="D18" s="9" t="s">
        <v>58</v>
      </c>
      <c r="E18" s="9">
        <v>1306.87</v>
      </c>
    </row>
    <row r="19" spans="1:5" ht="12.75">
      <c r="A19" s="9">
        <v>7</v>
      </c>
      <c r="B19" s="10" t="s">
        <v>22</v>
      </c>
      <c r="C19" s="10" t="s">
        <v>20</v>
      </c>
      <c r="D19" s="9" t="s">
        <v>59</v>
      </c>
      <c r="E19" s="9">
        <v>1367.95</v>
      </c>
    </row>
    <row r="20" spans="1:5" ht="12.75" hidden="1">
      <c r="A20" s="4"/>
      <c r="B20" s="4" t="s">
        <v>26</v>
      </c>
      <c r="C20" s="4"/>
      <c r="D20" s="4"/>
      <c r="E20" s="4">
        <f>SUM(E12:E19)</f>
        <v>9858.73</v>
      </c>
    </row>
    <row r="21" spans="1:5" ht="12.75" hidden="1">
      <c r="A21" s="2"/>
      <c r="B21" s="2"/>
      <c r="C21" s="2"/>
      <c r="D21" s="2"/>
      <c r="E21" s="2"/>
    </row>
    <row r="22" spans="1:5" s="12" customFormat="1" ht="24.75" customHeight="1">
      <c r="A22" s="17" t="s">
        <v>60</v>
      </c>
      <c r="B22" s="17"/>
      <c r="C22" s="17"/>
      <c r="D22" s="17"/>
      <c r="E22" s="17"/>
    </row>
    <row r="23" spans="1:5" ht="12.75">
      <c r="A23" s="10" t="s">
        <v>1</v>
      </c>
      <c r="B23" s="9" t="s">
        <v>16</v>
      </c>
      <c r="C23" s="9" t="s">
        <v>2</v>
      </c>
      <c r="D23" s="9" t="s">
        <v>17</v>
      </c>
      <c r="E23" s="9" t="s">
        <v>18</v>
      </c>
    </row>
    <row r="24" spans="1:5" ht="12.75">
      <c r="A24" s="9">
        <v>1</v>
      </c>
      <c r="B24" s="13" t="s">
        <v>52</v>
      </c>
      <c r="C24" s="10" t="s">
        <v>20</v>
      </c>
      <c r="D24" s="9"/>
      <c r="E24" s="9">
        <v>1418.93</v>
      </c>
    </row>
    <row r="25" spans="1:5" ht="12.75">
      <c r="A25" s="9">
        <v>2</v>
      </c>
      <c r="B25" s="10" t="s">
        <v>61</v>
      </c>
      <c r="C25" s="10" t="s">
        <v>20</v>
      </c>
      <c r="D25" s="9"/>
      <c r="E25" s="9">
        <v>916.03</v>
      </c>
    </row>
    <row r="26" spans="1:5" ht="12.75">
      <c r="A26" s="9">
        <v>3</v>
      </c>
      <c r="B26" s="10" t="s">
        <v>62</v>
      </c>
      <c r="C26" s="10" t="s">
        <v>20</v>
      </c>
      <c r="D26" s="9"/>
      <c r="E26" s="9">
        <v>1901.33</v>
      </c>
    </row>
    <row r="27" spans="1:5" ht="12.75">
      <c r="A27" s="9">
        <v>4</v>
      </c>
      <c r="B27" s="10" t="s">
        <v>63</v>
      </c>
      <c r="C27" s="10" t="s">
        <v>20</v>
      </c>
      <c r="D27" s="9" t="s">
        <v>64</v>
      </c>
      <c r="E27" s="9">
        <v>1056.74</v>
      </c>
    </row>
    <row r="28" spans="1:5" ht="12.75">
      <c r="A28" s="9">
        <v>5</v>
      </c>
      <c r="B28" s="10" t="s">
        <v>65</v>
      </c>
      <c r="C28" s="10" t="s">
        <v>20</v>
      </c>
      <c r="D28" s="9" t="s">
        <v>66</v>
      </c>
      <c r="E28" s="9">
        <v>1425.88</v>
      </c>
    </row>
    <row r="29" spans="1:5" ht="12.75" hidden="1">
      <c r="A29" s="9">
        <v>6</v>
      </c>
      <c r="B29" s="10"/>
      <c r="C29" s="10"/>
      <c r="D29" s="9"/>
      <c r="E29" s="9"/>
    </row>
    <row r="30" spans="1:5" ht="12.75" hidden="1">
      <c r="A30" s="4"/>
      <c r="B30" s="5" t="s">
        <v>26</v>
      </c>
      <c r="C30" s="4"/>
      <c r="D30" s="4"/>
      <c r="E30" s="4">
        <f>SUM(E24:E29)</f>
        <v>6718.91</v>
      </c>
    </row>
    <row r="31" spans="1:5" ht="12.75" hidden="1">
      <c r="A31" s="2"/>
      <c r="B31" s="18"/>
      <c r="C31" s="2"/>
      <c r="D31" s="2"/>
      <c r="E31" s="2"/>
    </row>
    <row r="32" spans="1:5" s="12" customFormat="1" ht="12.75">
      <c r="A32" s="11" t="s">
        <v>67</v>
      </c>
      <c r="B32" s="11"/>
      <c r="C32" s="11"/>
      <c r="D32" s="11"/>
      <c r="E32" s="11"/>
    </row>
    <row r="33" spans="1:5" ht="12.75">
      <c r="A33" s="10" t="s">
        <v>1</v>
      </c>
      <c r="B33" s="10" t="s">
        <v>16</v>
      </c>
      <c r="C33" s="9" t="s">
        <v>2</v>
      </c>
      <c r="D33" s="9" t="s">
        <v>17</v>
      </c>
      <c r="E33" s="9" t="s">
        <v>18</v>
      </c>
    </row>
    <row r="34" spans="1:5" ht="12.75">
      <c r="A34" s="9">
        <v>1</v>
      </c>
      <c r="B34" s="13" t="s">
        <v>52</v>
      </c>
      <c r="C34" s="10" t="s">
        <v>20</v>
      </c>
      <c r="D34" s="9"/>
      <c r="E34" s="9">
        <v>1418.93</v>
      </c>
    </row>
    <row r="35" spans="1:5" ht="29.25" customHeight="1">
      <c r="A35" s="9">
        <v>2</v>
      </c>
      <c r="B35" s="10" t="s">
        <v>68</v>
      </c>
      <c r="C35" s="10" t="s">
        <v>20</v>
      </c>
      <c r="D35" s="10" t="s">
        <v>69</v>
      </c>
      <c r="E35" s="9">
        <v>2325.22</v>
      </c>
    </row>
    <row r="36" spans="1:5" ht="12.75">
      <c r="A36" s="9">
        <v>3</v>
      </c>
      <c r="B36" s="10" t="s">
        <v>70</v>
      </c>
      <c r="C36" s="10" t="s">
        <v>20</v>
      </c>
      <c r="D36" s="9" t="s">
        <v>71</v>
      </c>
      <c r="E36" s="9">
        <v>2039.62</v>
      </c>
    </row>
    <row r="37" spans="1:5" ht="12.75">
      <c r="A37" s="9">
        <v>4</v>
      </c>
      <c r="B37" s="10" t="s">
        <v>72</v>
      </c>
      <c r="C37" s="10" t="s">
        <v>20</v>
      </c>
      <c r="D37" s="9" t="s">
        <v>73</v>
      </c>
      <c r="E37" s="9">
        <v>1542.42</v>
      </c>
    </row>
    <row r="38" spans="1:5" ht="12.75" hidden="1">
      <c r="A38" s="9"/>
      <c r="B38" s="10"/>
      <c r="C38" s="10"/>
      <c r="D38" s="9"/>
      <c r="E38" s="9"/>
    </row>
    <row r="39" spans="1:5" ht="12.75" hidden="1">
      <c r="A39" s="9">
        <v>5</v>
      </c>
      <c r="B39" s="10"/>
      <c r="C39" s="10"/>
      <c r="D39" s="9"/>
      <c r="E39" s="9"/>
    </row>
    <row r="40" spans="1:5" ht="12.75" hidden="1">
      <c r="A40" s="4"/>
      <c r="B40" s="5" t="s">
        <v>26</v>
      </c>
      <c r="C40" s="4"/>
      <c r="D40" s="4"/>
      <c r="E40" s="4">
        <f>SUM(E34:E39)</f>
        <v>7326.1900000000005</v>
      </c>
    </row>
    <row r="41" spans="1:5" s="12" customFormat="1" ht="12.75">
      <c r="A41" s="11" t="s">
        <v>27</v>
      </c>
      <c r="B41" s="11"/>
      <c r="C41" s="11"/>
      <c r="D41" s="11"/>
      <c r="E41" s="11"/>
    </row>
    <row r="42" spans="1:5" ht="12.75">
      <c r="A42" s="10" t="s">
        <v>1</v>
      </c>
      <c r="B42" s="10" t="s">
        <v>16</v>
      </c>
      <c r="C42" s="9" t="s">
        <v>2</v>
      </c>
      <c r="D42" s="9" t="s">
        <v>17</v>
      </c>
      <c r="E42" s="9" t="s">
        <v>18</v>
      </c>
    </row>
    <row r="43" spans="1:5" ht="30.75" customHeight="1">
      <c r="A43" s="9">
        <v>1</v>
      </c>
      <c r="B43" s="19" t="s">
        <v>74</v>
      </c>
      <c r="C43" s="10" t="s">
        <v>20</v>
      </c>
      <c r="D43" s="9"/>
      <c r="E43" s="9">
        <v>2208</v>
      </c>
    </row>
    <row r="44" spans="1:5" ht="12.75">
      <c r="A44" s="9">
        <v>2</v>
      </c>
      <c r="B44" s="13" t="s">
        <v>52</v>
      </c>
      <c r="C44" s="10" t="s">
        <v>20</v>
      </c>
      <c r="D44" s="9"/>
      <c r="E44" s="9">
        <v>1418.93</v>
      </c>
    </row>
    <row r="45" spans="1:5" ht="12.75">
      <c r="A45" s="9">
        <v>3</v>
      </c>
      <c r="B45" s="10" t="s">
        <v>75</v>
      </c>
      <c r="C45" s="10" t="s">
        <v>20</v>
      </c>
      <c r="D45" s="9"/>
      <c r="E45" s="9">
        <v>2518.03</v>
      </c>
    </row>
    <row r="46" spans="1:5" ht="12.75" hidden="1">
      <c r="A46" s="9">
        <v>4</v>
      </c>
      <c r="B46" s="10"/>
      <c r="C46" s="10"/>
      <c r="D46" s="9"/>
      <c r="E46" s="9"/>
    </row>
    <row r="47" spans="1:5" ht="12.75" hidden="1">
      <c r="A47" s="9">
        <v>5</v>
      </c>
      <c r="B47" s="10"/>
      <c r="C47" s="10"/>
      <c r="D47" s="9"/>
      <c r="E47" s="9"/>
    </row>
    <row r="48" spans="1:5" ht="12.75" hidden="1">
      <c r="A48" s="9">
        <v>6</v>
      </c>
      <c r="B48" s="10"/>
      <c r="C48" s="10"/>
      <c r="D48" s="9"/>
      <c r="E48" s="9"/>
    </row>
    <row r="49" spans="1:5" ht="12.75" hidden="1">
      <c r="A49" s="4"/>
      <c r="B49" s="5" t="s">
        <v>26</v>
      </c>
      <c r="C49" s="4"/>
      <c r="D49" s="4"/>
      <c r="E49" s="4">
        <f>SUM(E43:E48)</f>
        <v>6144.96</v>
      </c>
    </row>
    <row r="50" spans="1:5" ht="12.75">
      <c r="A50" s="9" t="s">
        <v>29</v>
      </c>
      <c r="B50" s="9"/>
      <c r="C50" s="9"/>
      <c r="D50" s="9"/>
      <c r="E50" s="9"/>
    </row>
    <row r="51" spans="1:5" ht="12.75">
      <c r="A51" s="10" t="s">
        <v>1</v>
      </c>
      <c r="B51" s="10" t="s">
        <v>16</v>
      </c>
      <c r="C51" s="9" t="s">
        <v>2</v>
      </c>
      <c r="D51" s="9" t="s">
        <v>17</v>
      </c>
      <c r="E51" s="9" t="s">
        <v>18</v>
      </c>
    </row>
    <row r="52" spans="1:5" ht="12.75">
      <c r="A52" s="9">
        <v>1</v>
      </c>
      <c r="B52" s="10" t="s">
        <v>74</v>
      </c>
      <c r="C52" s="10" t="s">
        <v>20</v>
      </c>
      <c r="D52" s="9"/>
      <c r="E52" s="9">
        <v>2208</v>
      </c>
    </row>
    <row r="53" spans="1:5" ht="29.25" customHeight="1">
      <c r="A53" s="9">
        <v>2</v>
      </c>
      <c r="B53" s="10" t="s">
        <v>76</v>
      </c>
      <c r="C53" s="10" t="s">
        <v>20</v>
      </c>
      <c r="D53" s="9"/>
      <c r="E53" s="9">
        <v>12022.49</v>
      </c>
    </row>
    <row r="54" spans="1:5" ht="18" customHeight="1">
      <c r="A54" s="9">
        <v>3</v>
      </c>
      <c r="B54" s="10" t="s">
        <v>77</v>
      </c>
      <c r="C54" s="10" t="s">
        <v>20</v>
      </c>
      <c r="D54" s="9" t="s">
        <v>78</v>
      </c>
      <c r="E54" s="9">
        <v>920.16</v>
      </c>
    </row>
    <row r="55" spans="1:5" ht="12.75" hidden="1">
      <c r="A55" s="9">
        <v>4</v>
      </c>
      <c r="B55" s="10"/>
      <c r="C55" s="10"/>
      <c r="D55" s="9"/>
      <c r="E55" s="9"/>
    </row>
    <row r="56" spans="1:5" ht="12.75" hidden="1">
      <c r="A56" s="9">
        <v>5</v>
      </c>
      <c r="B56" s="10"/>
      <c r="C56" s="10"/>
      <c r="D56" s="9"/>
      <c r="E56" s="9"/>
    </row>
    <row r="57" spans="1:5" ht="31.5" customHeight="1" hidden="1">
      <c r="A57" s="9">
        <v>6</v>
      </c>
      <c r="B57" s="10"/>
      <c r="C57" s="10"/>
      <c r="D57" s="9"/>
      <c r="E57" s="9"/>
    </row>
    <row r="58" spans="1:5" ht="12.75" hidden="1">
      <c r="A58" s="9">
        <v>7</v>
      </c>
      <c r="B58" s="10"/>
      <c r="C58" s="10"/>
      <c r="D58" s="9"/>
      <c r="E58" s="9"/>
    </row>
    <row r="59" spans="1:5" ht="12.75" hidden="1">
      <c r="A59" s="4"/>
      <c r="B59" s="5" t="s">
        <v>26</v>
      </c>
      <c r="C59" s="4"/>
      <c r="D59" s="4"/>
      <c r="E59" s="4">
        <f>SUM(E52:E58)</f>
        <v>15150.65</v>
      </c>
    </row>
    <row r="60" spans="1:5" ht="12.75" hidden="1">
      <c r="A60" s="6"/>
      <c r="B60" s="20"/>
      <c r="C60" s="6"/>
      <c r="D60" s="6"/>
      <c r="E60" s="6"/>
    </row>
    <row r="61" spans="1:5" ht="12.75">
      <c r="A61" s="9" t="s">
        <v>79</v>
      </c>
      <c r="B61" s="9"/>
      <c r="C61" s="9"/>
      <c r="D61" s="9"/>
      <c r="E61" s="9"/>
    </row>
    <row r="62" spans="1:5" ht="12.75">
      <c r="A62" s="10" t="s">
        <v>1</v>
      </c>
      <c r="B62" s="10" t="s">
        <v>16</v>
      </c>
      <c r="C62" s="9" t="s">
        <v>2</v>
      </c>
      <c r="D62" s="9" t="s">
        <v>17</v>
      </c>
      <c r="E62" s="9" t="s">
        <v>18</v>
      </c>
    </row>
    <row r="63" spans="1:5" ht="55.5" customHeight="1">
      <c r="A63" s="9">
        <v>1</v>
      </c>
      <c r="B63" s="13" t="s">
        <v>80</v>
      </c>
      <c r="C63" s="10" t="s">
        <v>20</v>
      </c>
      <c r="D63" s="10" t="s">
        <v>81</v>
      </c>
      <c r="E63" s="9">
        <v>4840</v>
      </c>
    </row>
    <row r="64" spans="1:5" ht="12.75">
      <c r="A64" s="9">
        <v>2</v>
      </c>
      <c r="B64" s="10" t="s">
        <v>74</v>
      </c>
      <c r="C64" s="10" t="s">
        <v>20</v>
      </c>
      <c r="D64" s="9"/>
      <c r="E64" s="9">
        <v>2208</v>
      </c>
    </row>
    <row r="65" spans="1:5" ht="12.75">
      <c r="A65" s="9">
        <v>3</v>
      </c>
      <c r="B65" s="10" t="s">
        <v>82</v>
      </c>
      <c r="C65" s="10" t="s">
        <v>20</v>
      </c>
      <c r="D65" s="9"/>
      <c r="E65" s="9">
        <v>16871.27</v>
      </c>
    </row>
    <row r="66" spans="1:5" ht="12.75" hidden="1">
      <c r="A66" s="9">
        <v>4</v>
      </c>
      <c r="B66" s="10"/>
      <c r="C66" s="10"/>
      <c r="D66" s="9"/>
      <c r="E66" s="9"/>
    </row>
    <row r="67" spans="1:5" ht="12.75" hidden="1">
      <c r="A67" s="4"/>
      <c r="B67" s="5" t="s">
        <v>26</v>
      </c>
      <c r="C67" s="4"/>
      <c r="D67" s="4"/>
      <c r="E67" s="4">
        <f>SUM(E63:E66)</f>
        <v>23919.27</v>
      </c>
    </row>
    <row r="68" spans="1:5" ht="12.75" hidden="1">
      <c r="A68" s="6"/>
      <c r="B68" s="20"/>
      <c r="C68" s="6"/>
      <c r="D68" s="6"/>
      <c r="E68" s="6"/>
    </row>
    <row r="69" spans="1:5" ht="12.75">
      <c r="A69" s="9" t="s">
        <v>36</v>
      </c>
      <c r="B69" s="9"/>
      <c r="C69" s="9"/>
      <c r="D69" s="9"/>
      <c r="E69" s="9"/>
    </row>
    <row r="70" spans="1:5" ht="12.75">
      <c r="A70" s="10" t="s">
        <v>1</v>
      </c>
      <c r="B70" s="10" t="s">
        <v>16</v>
      </c>
      <c r="C70" s="9" t="s">
        <v>2</v>
      </c>
      <c r="D70" s="9" t="s">
        <v>17</v>
      </c>
      <c r="E70" s="9" t="s">
        <v>18</v>
      </c>
    </row>
    <row r="71" spans="1:5" ht="12.75">
      <c r="A71" s="9">
        <v>1</v>
      </c>
      <c r="B71" s="10" t="s">
        <v>74</v>
      </c>
      <c r="C71" s="10" t="s">
        <v>20</v>
      </c>
      <c r="D71" s="9"/>
      <c r="E71" s="9">
        <v>2208</v>
      </c>
    </row>
    <row r="72" spans="1:5" ht="35.25" customHeight="1">
      <c r="A72" s="9">
        <v>2</v>
      </c>
      <c r="B72" s="10" t="s">
        <v>83</v>
      </c>
      <c r="C72" s="10" t="s">
        <v>20</v>
      </c>
      <c r="D72" s="9"/>
      <c r="E72" s="9">
        <v>24149.77</v>
      </c>
    </row>
    <row r="73" spans="1:5" ht="33" customHeight="1" hidden="1">
      <c r="A73" s="9">
        <v>3</v>
      </c>
      <c r="B73" s="10"/>
      <c r="C73" s="10"/>
      <c r="D73" s="9"/>
      <c r="E73" s="9"/>
    </row>
    <row r="74" spans="1:5" ht="12.75" hidden="1">
      <c r="A74" s="9">
        <v>4</v>
      </c>
      <c r="B74" s="10"/>
      <c r="C74" s="10"/>
      <c r="D74" s="9"/>
      <c r="E74" s="9"/>
    </row>
    <row r="75" spans="1:5" ht="12.75" hidden="1">
      <c r="A75" s="9">
        <v>5</v>
      </c>
      <c r="B75" s="10"/>
      <c r="C75" s="10"/>
      <c r="D75" s="9"/>
      <c r="E75" s="9"/>
    </row>
    <row r="76" spans="1:5" ht="12.75" hidden="1">
      <c r="A76" s="9">
        <v>6</v>
      </c>
      <c r="B76" s="10"/>
      <c r="C76" s="10"/>
      <c r="D76" s="9"/>
      <c r="E76" s="9"/>
    </row>
    <row r="77" spans="1:5" ht="12.75" hidden="1">
      <c r="A77" s="4"/>
      <c r="B77" s="5" t="s">
        <v>26</v>
      </c>
      <c r="C77" s="4"/>
      <c r="D77" s="4"/>
      <c r="E77" s="4">
        <f>SUM(E71:E76)</f>
        <v>26357.77</v>
      </c>
    </row>
    <row r="78" spans="1:5" ht="12.75" hidden="1">
      <c r="A78" s="6"/>
      <c r="B78" s="20"/>
      <c r="C78" s="6"/>
      <c r="D78" s="6"/>
      <c r="E78" s="6"/>
    </row>
    <row r="79" spans="1:5" ht="12.75">
      <c r="A79" s="9" t="s">
        <v>38</v>
      </c>
      <c r="B79" s="9"/>
      <c r="C79" s="9"/>
      <c r="D79" s="9"/>
      <c r="E79" s="9"/>
    </row>
    <row r="80" spans="1:5" ht="12.75">
      <c r="A80" s="10" t="s">
        <v>1</v>
      </c>
      <c r="B80" s="10" t="s">
        <v>16</v>
      </c>
      <c r="C80" s="9" t="s">
        <v>2</v>
      </c>
      <c r="D80" s="9" t="s">
        <v>17</v>
      </c>
      <c r="E80" s="9" t="s">
        <v>18</v>
      </c>
    </row>
    <row r="81" spans="1:5" ht="12.75">
      <c r="A81" s="9">
        <v>1</v>
      </c>
      <c r="B81" s="10" t="s">
        <v>84</v>
      </c>
      <c r="C81" s="10" t="s">
        <v>20</v>
      </c>
      <c r="D81" s="9" t="s">
        <v>85</v>
      </c>
      <c r="E81" s="9">
        <v>1611.52</v>
      </c>
    </row>
    <row r="82" spans="1:5" ht="12.75">
      <c r="A82" s="9">
        <v>2</v>
      </c>
      <c r="B82" s="10" t="s">
        <v>86</v>
      </c>
      <c r="C82" s="10" t="s">
        <v>20</v>
      </c>
      <c r="D82" s="9"/>
      <c r="E82" s="9">
        <v>71138.41</v>
      </c>
    </row>
    <row r="83" spans="1:5" ht="12.75">
      <c r="A83" s="9">
        <v>3</v>
      </c>
      <c r="B83" s="10" t="s">
        <v>87</v>
      </c>
      <c r="C83" s="10" t="s">
        <v>20</v>
      </c>
      <c r="D83" s="10" t="s">
        <v>88</v>
      </c>
      <c r="E83" s="9">
        <v>10886.31</v>
      </c>
    </row>
    <row r="84" spans="1:5" ht="12.75" hidden="1">
      <c r="A84" s="9">
        <v>4</v>
      </c>
      <c r="B84" s="10"/>
      <c r="C84" s="10"/>
      <c r="D84" s="9"/>
      <c r="E84" s="9"/>
    </row>
    <row r="85" spans="1:5" ht="12.75" hidden="1">
      <c r="A85" s="4"/>
      <c r="B85" s="5" t="s">
        <v>26</v>
      </c>
      <c r="C85" s="4"/>
      <c r="D85" s="4"/>
      <c r="E85" s="4">
        <f>E81+E82+E83+E84</f>
        <v>83636.24</v>
      </c>
    </row>
    <row r="86" spans="1:5" ht="12.75" hidden="1">
      <c r="A86" s="6"/>
      <c r="B86" s="20"/>
      <c r="C86" s="6"/>
      <c r="D86" s="6"/>
      <c r="E86" s="6"/>
    </row>
    <row r="87" spans="1:5" ht="12.75">
      <c r="A87" s="9" t="s">
        <v>89</v>
      </c>
      <c r="B87" s="9"/>
      <c r="C87" s="9"/>
      <c r="D87" s="9"/>
      <c r="E87" s="9"/>
    </row>
    <row r="88" spans="1:5" ht="12.75">
      <c r="A88" s="10" t="s">
        <v>1</v>
      </c>
      <c r="B88" s="10" t="s">
        <v>16</v>
      </c>
      <c r="C88" s="9" t="s">
        <v>2</v>
      </c>
      <c r="D88" s="9" t="s">
        <v>17</v>
      </c>
      <c r="E88" s="9" t="s">
        <v>18</v>
      </c>
    </row>
    <row r="89" spans="1:5" ht="12.75">
      <c r="A89" s="9">
        <v>1</v>
      </c>
      <c r="B89" s="13" t="s">
        <v>80</v>
      </c>
      <c r="C89" s="10" t="s">
        <v>20</v>
      </c>
      <c r="D89" s="10" t="s">
        <v>90</v>
      </c>
      <c r="E89" s="9">
        <v>1120</v>
      </c>
    </row>
    <row r="90" spans="1:5" ht="12.75">
      <c r="A90" s="9">
        <v>2</v>
      </c>
      <c r="B90" s="10" t="s">
        <v>91</v>
      </c>
      <c r="C90" s="10" t="s">
        <v>20</v>
      </c>
      <c r="D90" s="9" t="s">
        <v>92</v>
      </c>
      <c r="E90" s="9">
        <v>1284.66</v>
      </c>
    </row>
    <row r="91" spans="1:5" ht="12.75">
      <c r="A91" s="9">
        <v>3</v>
      </c>
      <c r="B91" s="10" t="s">
        <v>93</v>
      </c>
      <c r="C91" s="10" t="s">
        <v>20</v>
      </c>
      <c r="D91" s="9" t="s">
        <v>94</v>
      </c>
      <c r="E91" s="9">
        <v>1551.12</v>
      </c>
    </row>
    <row r="92" spans="1:5" ht="12.75">
      <c r="A92" s="9">
        <v>5</v>
      </c>
      <c r="B92" s="10"/>
      <c r="C92" s="10"/>
      <c r="D92" s="9"/>
      <c r="E92" s="9"/>
    </row>
    <row r="93" spans="1:5" ht="12.75">
      <c r="A93" s="4"/>
      <c r="B93" s="5" t="s">
        <v>26</v>
      </c>
      <c r="C93" s="4"/>
      <c r="D93" s="4"/>
      <c r="E93" s="4">
        <f>E89+E90+E91</f>
        <v>3955.7799999999997</v>
      </c>
    </row>
    <row r="94" spans="1:5" ht="12.75">
      <c r="A94" s="6"/>
      <c r="B94" s="20"/>
      <c r="C94" s="6"/>
      <c r="D94" s="6"/>
      <c r="E94" s="6"/>
    </row>
    <row r="95" spans="1:5" ht="12.75">
      <c r="A95" s="9" t="s">
        <v>40</v>
      </c>
      <c r="B95" s="9"/>
      <c r="C95" s="9"/>
      <c r="D95" s="9"/>
      <c r="E95" s="9"/>
    </row>
    <row r="96" spans="1:5" ht="12.75">
      <c r="A96" s="10" t="s">
        <v>1</v>
      </c>
      <c r="B96" s="10" t="s">
        <v>16</v>
      </c>
      <c r="C96" s="9" t="s">
        <v>2</v>
      </c>
      <c r="D96" s="9" t="s">
        <v>17</v>
      </c>
      <c r="E96" s="9" t="s">
        <v>18</v>
      </c>
    </row>
    <row r="97" spans="1:5" ht="12.75">
      <c r="A97" s="9">
        <v>1</v>
      </c>
      <c r="B97" s="10" t="s">
        <v>95</v>
      </c>
      <c r="C97" s="10" t="s">
        <v>20</v>
      </c>
      <c r="D97" s="9" t="s">
        <v>96</v>
      </c>
      <c r="E97" s="9">
        <v>1312.67</v>
      </c>
    </row>
    <row r="98" spans="1:5" ht="31.5" customHeight="1">
      <c r="A98" s="9">
        <v>2</v>
      </c>
      <c r="B98" s="10" t="s">
        <v>97</v>
      </c>
      <c r="C98" s="10" t="s">
        <v>20</v>
      </c>
      <c r="D98" s="9" t="s">
        <v>98</v>
      </c>
      <c r="E98" s="9">
        <v>1868.08</v>
      </c>
    </row>
    <row r="99" spans="1:5" ht="12.75" hidden="1">
      <c r="A99" s="9">
        <v>3</v>
      </c>
      <c r="B99" s="10"/>
      <c r="C99" s="10"/>
      <c r="D99" s="21"/>
      <c r="E99" s="9"/>
    </row>
    <row r="100" spans="1:5" ht="12.75" hidden="1">
      <c r="A100" s="9">
        <v>4</v>
      </c>
      <c r="B100" s="10"/>
      <c r="C100" s="10"/>
      <c r="D100" s="21"/>
      <c r="E100" s="9"/>
    </row>
    <row r="101" spans="1:5" ht="12.75" hidden="1">
      <c r="A101" s="9">
        <v>5</v>
      </c>
      <c r="B101" s="10"/>
      <c r="C101" s="10"/>
      <c r="D101" s="21"/>
      <c r="E101" s="9"/>
    </row>
    <row r="102" spans="1:5" ht="12.75" hidden="1">
      <c r="A102" s="4"/>
      <c r="B102" s="5" t="s">
        <v>26</v>
      </c>
      <c r="C102" s="4"/>
      <c r="D102" s="4"/>
      <c r="E102" s="4">
        <f>E97+E98+E99+E100+E101</f>
        <v>3180.75</v>
      </c>
    </row>
    <row r="103" spans="1:5" ht="12.75" hidden="1">
      <c r="A103" s="6"/>
      <c r="B103" s="20"/>
      <c r="C103" s="6"/>
      <c r="D103" s="6"/>
      <c r="E103" s="6"/>
    </row>
    <row r="104" spans="1:5" ht="12.75" hidden="1">
      <c r="A104" s="9"/>
      <c r="B104" s="9"/>
      <c r="C104" s="9"/>
      <c r="D104" s="9"/>
      <c r="E104" s="9"/>
    </row>
    <row r="105" spans="1:5" ht="12.75" hidden="1">
      <c r="A105" s="10" t="s">
        <v>1</v>
      </c>
      <c r="B105" s="10" t="s">
        <v>16</v>
      </c>
      <c r="C105" s="9" t="s">
        <v>2</v>
      </c>
      <c r="D105" s="9" t="s">
        <v>17</v>
      </c>
      <c r="E105" s="9" t="s">
        <v>18</v>
      </c>
    </row>
    <row r="106" spans="1:5" ht="12.75" hidden="1">
      <c r="A106" s="9">
        <v>1</v>
      </c>
      <c r="B106" s="10"/>
      <c r="C106" s="10"/>
      <c r="D106" s="9"/>
      <c r="E106" s="9"/>
    </row>
    <row r="107" spans="1:5" ht="12.75" hidden="1">
      <c r="A107" s="9">
        <v>2</v>
      </c>
      <c r="B107" s="10"/>
      <c r="C107" s="10"/>
      <c r="D107" s="10"/>
      <c r="E107" s="9"/>
    </row>
    <row r="108" spans="1:5" ht="12.75" hidden="1">
      <c r="A108" s="9">
        <v>3</v>
      </c>
      <c r="B108" s="10"/>
      <c r="C108" s="10"/>
      <c r="D108" s="13"/>
      <c r="E108" s="8"/>
    </row>
    <row r="109" spans="1:5" ht="12.75" hidden="1">
      <c r="A109" s="9">
        <v>4</v>
      </c>
      <c r="B109" s="10"/>
      <c r="C109" s="10"/>
      <c r="D109" s="9"/>
      <c r="E109" s="9"/>
    </row>
    <row r="110" spans="1:5" ht="12.75" hidden="1">
      <c r="A110" s="4"/>
      <c r="B110" s="5" t="s">
        <v>26</v>
      </c>
      <c r="C110" s="4"/>
      <c r="D110" s="4"/>
      <c r="E110" s="4">
        <f>E106+E107+E108+E109</f>
        <v>0</v>
      </c>
    </row>
    <row r="111" spans="1:5" ht="12.75" hidden="1">
      <c r="A111" s="6"/>
      <c r="B111" s="20"/>
      <c r="C111" s="6"/>
      <c r="D111" s="6"/>
      <c r="E111" s="6"/>
    </row>
    <row r="112" spans="1:5" ht="12.75" hidden="1">
      <c r="A112" s="9"/>
      <c r="B112" s="9"/>
      <c r="C112" s="9"/>
      <c r="D112" s="9"/>
      <c r="E112" s="9"/>
    </row>
    <row r="113" spans="1:5" ht="12.75" hidden="1">
      <c r="A113" s="10" t="s">
        <v>1</v>
      </c>
      <c r="B113" s="10" t="s">
        <v>16</v>
      </c>
      <c r="C113" s="9" t="s">
        <v>2</v>
      </c>
      <c r="D113" s="9" t="s">
        <v>17</v>
      </c>
      <c r="E113" s="9" t="s">
        <v>18</v>
      </c>
    </row>
    <row r="114" spans="1:5" ht="12.75" hidden="1">
      <c r="A114" s="9">
        <v>1</v>
      </c>
      <c r="B114" s="13"/>
      <c r="C114" s="10"/>
      <c r="D114" s="9"/>
      <c r="E114" s="9"/>
    </row>
    <row r="115" spans="1:5" ht="12.75" hidden="1">
      <c r="A115" s="9">
        <v>2</v>
      </c>
      <c r="B115" s="10"/>
      <c r="C115" s="10"/>
      <c r="D115" s="9"/>
      <c r="E115" s="9"/>
    </row>
    <row r="116" spans="1:5" ht="12.75" hidden="1">
      <c r="A116" s="9">
        <v>3</v>
      </c>
      <c r="B116" s="10"/>
      <c r="C116" s="10"/>
      <c r="D116" s="13"/>
      <c r="E116" s="9"/>
    </row>
    <row r="117" spans="1:5" ht="12.75" hidden="1">
      <c r="A117" s="9">
        <v>4</v>
      </c>
      <c r="B117" s="10"/>
      <c r="C117" s="10"/>
      <c r="D117" s="9"/>
      <c r="E117" s="9"/>
    </row>
    <row r="118" spans="1:5" ht="12.75" hidden="1">
      <c r="A118" s="4"/>
      <c r="B118" s="5" t="s">
        <v>26</v>
      </c>
      <c r="C118" s="4"/>
      <c r="D118" s="4"/>
      <c r="E118" s="4">
        <f>E114+E115+E116+E117</f>
        <v>0</v>
      </c>
    </row>
    <row r="119" spans="1:5" ht="12.75" hidden="1">
      <c r="A119" s="6"/>
      <c r="B119" s="20"/>
      <c r="C119" s="6"/>
      <c r="D119" s="6"/>
      <c r="E119" s="6"/>
    </row>
    <row r="120" spans="1:5" ht="12.75" hidden="1">
      <c r="A120" s="6"/>
      <c r="B120" s="20"/>
      <c r="C120" s="6"/>
      <c r="D120" s="6"/>
      <c r="E120" s="6"/>
    </row>
    <row r="121" spans="1:5" ht="12.75" hidden="1">
      <c r="A121" s="6"/>
      <c r="B121" s="20"/>
      <c r="C121" s="6"/>
      <c r="D121" s="6"/>
      <c r="E121" s="6"/>
    </row>
    <row r="122" spans="1:5" ht="12.75" hidden="1">
      <c r="A122" s="15"/>
      <c r="B122" s="22" t="s">
        <v>44</v>
      </c>
      <c r="C122" s="15"/>
      <c r="D122" s="15"/>
      <c r="E122" s="15">
        <f>E8+E20+E30+E40+E49+E59+E67+E77+E85+E93+E102+E110+E118</f>
        <v>192763.80000000002</v>
      </c>
    </row>
    <row r="123" spans="1:5" ht="12.75" hidden="1">
      <c r="A123" s="6"/>
      <c r="B123" s="20"/>
      <c r="C123" s="6"/>
      <c r="D123" s="6"/>
      <c r="E123" s="6"/>
    </row>
    <row r="124" spans="1:5" ht="12.75" hidden="1">
      <c r="A124" s="6"/>
      <c r="B124" s="20"/>
      <c r="C124" s="6"/>
      <c r="D124" s="6"/>
      <c r="E124" s="6"/>
    </row>
    <row r="125" spans="1:5" ht="12.75" hidden="1">
      <c r="A125" s="6"/>
      <c r="B125" s="20"/>
      <c r="C125" s="6"/>
      <c r="D125" s="6"/>
      <c r="E125" s="6"/>
    </row>
    <row r="126" spans="1:5" ht="12.75">
      <c r="A126" s="6"/>
      <c r="B126" s="20"/>
      <c r="C126" s="6"/>
      <c r="D126" s="6"/>
      <c r="E126" s="6"/>
    </row>
    <row r="127" spans="1:5" ht="12.75">
      <c r="A127" s="6"/>
      <c r="B127" s="20"/>
      <c r="C127" s="6"/>
      <c r="D127" s="6"/>
      <c r="E127" s="6"/>
    </row>
    <row r="128" spans="1:5" ht="12.75">
      <c r="A128" s="6"/>
      <c r="B128" s="20"/>
      <c r="C128" s="6"/>
      <c r="D128" s="6"/>
      <c r="E128" s="6"/>
    </row>
    <row r="129" spans="1:5" ht="12.75">
      <c r="A129" s="6"/>
      <c r="B129" s="20"/>
      <c r="C129" s="6"/>
      <c r="D129" s="6"/>
      <c r="E129" s="6"/>
    </row>
    <row r="130" spans="1:5" ht="12.75">
      <c r="A130" s="6"/>
      <c r="B130" s="20"/>
      <c r="C130" s="6"/>
      <c r="D130" s="6"/>
      <c r="E130" s="6"/>
    </row>
    <row r="131" spans="1:5" ht="12.75">
      <c r="A131" s="6"/>
      <c r="B131" s="20"/>
      <c r="C131" s="6"/>
      <c r="D131" s="6"/>
      <c r="E131" s="6"/>
    </row>
    <row r="132" spans="1:5" ht="12.75">
      <c r="A132" s="6"/>
      <c r="B132" s="20"/>
      <c r="C132" s="6"/>
      <c r="D132" s="6"/>
      <c r="E132" s="6"/>
    </row>
    <row r="133" spans="1:5" ht="12.75">
      <c r="A133" s="6"/>
      <c r="B133" s="20"/>
      <c r="C133" s="6"/>
      <c r="D133" s="6"/>
      <c r="E133" s="6"/>
    </row>
    <row r="134" spans="1:5" ht="12.75">
      <c r="A134" s="6"/>
      <c r="B134" s="20"/>
      <c r="C134" s="6"/>
      <c r="D134" s="6"/>
      <c r="E134" s="6"/>
    </row>
    <row r="135" spans="1:5" ht="12.75">
      <c r="A135" s="6"/>
      <c r="B135" s="20"/>
      <c r="C135" s="6"/>
      <c r="D135" s="6"/>
      <c r="E135" s="6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</sheetData>
  <sheetProtection selectLockedCells="1" selectUnlockedCells="1"/>
  <mergeCells count="13">
    <mergeCell ref="A1:E1"/>
    <mergeCell ref="A10:E10"/>
    <mergeCell ref="A22:E22"/>
    <mergeCell ref="A32:E32"/>
    <mergeCell ref="A41:E41"/>
    <mergeCell ref="A50:E50"/>
    <mergeCell ref="A61:E61"/>
    <mergeCell ref="A69:E69"/>
    <mergeCell ref="A79:E79"/>
    <mergeCell ref="A87:E87"/>
    <mergeCell ref="A95:E95"/>
    <mergeCell ref="A104:E104"/>
    <mergeCell ref="A112:E1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2018-01-23T13:34:29Z</cp:lastPrinted>
  <dcterms:modified xsi:type="dcterms:W3CDTF">2018-04-01T09:05:58Z</dcterms:modified>
  <cp:category/>
  <cp:version/>
  <cp:contentType/>
  <cp:contentStatus/>
  <cp:revision>369</cp:revision>
</cp:coreProperties>
</file>