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<sst xmlns="http://schemas.openxmlformats.org/spreadsheetml/2006/main" count="266" uniqueCount="75">
  <si>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</si>
  <si>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</si>
  <si>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</si>
  <si>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</si>
  <si>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</si>
  <si>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</si>
  <si>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</si>
  <si>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</si>
  <si>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</si>
  <si>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</si>
  <si>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</si>
  <si>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</si>
  <si>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</si>
  <si>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Большой проспект</t>
  </si>
  <si>
    <t>01.10.2012 г.</t>
  </si>
  <si>
    <t>Февраль 2017 г</t>
  </si>
  <si>
    <t>Вид работ</t>
  </si>
  <si>
    <t>Место проведения работ</t>
  </si>
  <si>
    <t>Сумма</t>
  </si>
  <si>
    <t>ремонт мягкой кровли</t>
  </si>
  <si>
    <t>Б.Проспект 40</t>
  </si>
  <si>
    <t>кв. 67</t>
  </si>
  <si>
    <t>ИТОГО</t>
  </si>
  <si>
    <t>Июнь 2017 г</t>
  </si>
  <si>
    <t>Июль 2017 г</t>
  </si>
  <si>
    <t xml:space="preserve">Замена окон </t>
  </si>
  <si>
    <t>Под 1</t>
  </si>
  <si>
    <t>Сентябрь 2017 г</t>
  </si>
  <si>
    <t>3-й подъезд</t>
  </si>
  <si>
    <t>Октябрь 2017 г</t>
  </si>
  <si>
    <t xml:space="preserve">ремонт оконных откосов (5 окон) в подъезде </t>
  </si>
  <si>
    <t>Ноябрь 2017 г</t>
  </si>
  <si>
    <t>кв. 35</t>
  </si>
  <si>
    <t>Декабрь 2017 г</t>
  </si>
  <si>
    <t>замена пластиковых окон</t>
  </si>
  <si>
    <t>2-й подъезд</t>
  </si>
  <si>
    <t>ВСЕГО</t>
  </si>
  <si>
    <t>Январь 2017 г</t>
  </si>
  <si>
    <t>т/о УУТЭ</t>
  </si>
  <si>
    <t>т/о общедомового прибора учета э/энергии</t>
  </si>
  <si>
    <t>обходы и осмотры подвала и инженерных коммуникаций</t>
  </si>
  <si>
    <t>Март 2017</t>
  </si>
  <si>
    <t>б.Проспект 40</t>
  </si>
  <si>
    <t>Апрель 2017</t>
  </si>
  <si>
    <t>т/о УУТЭ ЦО</t>
  </si>
  <si>
    <t>благоустройство придомовой территории (окраска деревьев)</t>
  </si>
  <si>
    <t>слив воды из системы</t>
  </si>
  <si>
    <t>закрытие отопительного периода</t>
  </si>
  <si>
    <t>Май 2017</t>
  </si>
  <si>
    <t>дезинсекция подвальных помещений</t>
  </si>
  <si>
    <t>установка антимагнитной пломбы</t>
  </si>
  <si>
    <t>установка замка на ВРУ</t>
  </si>
  <si>
    <t>гидравлические испытания внутридомовой системы ЦО</t>
  </si>
  <si>
    <t>ремонт штукотурки оконных откосов</t>
  </si>
  <si>
    <t>1-й подъезд</t>
  </si>
  <si>
    <t>Август 2017 г</t>
  </si>
  <si>
    <t xml:space="preserve">Планово-предупредительный ремонт ЩЭ и ВРУ (щиты этажные и вводно-распределительное устройство) жилого дома </t>
  </si>
  <si>
    <t>ремонт э/освещения в подъезде и над подъездом жилого дома</t>
  </si>
  <si>
    <t>1-й, 2-й подъезд</t>
  </si>
  <si>
    <t>закрытие щитов этажных (установка замков) в жилом доме</t>
  </si>
  <si>
    <t>ВРУ, ЩЭ</t>
  </si>
  <si>
    <t>промывка системы ЦО</t>
  </si>
  <si>
    <t>ликвидация воздушных пробок в стояках</t>
  </si>
  <si>
    <t>кв. 39,36,42,45,48,56,60,64,68,52,57,53,61,65,69 устранение непрогрева системы ЦО</t>
  </si>
  <si>
    <t>замена крана шарового ф 15 мм</t>
  </si>
  <si>
    <t>кв. 48 ХВС</t>
  </si>
  <si>
    <t>осмотр вентиляционных и дымовых каналов</t>
  </si>
  <si>
    <t>кв. 70,67,1,13,25,51,53,54,55,56,60</t>
  </si>
  <si>
    <t>очистка воронок водосточных труб от мусора</t>
  </si>
  <si>
    <t>осмотр вентиляционных и дымовых каналов, очистка вентканалов</t>
  </si>
  <si>
    <t>кв. 68</t>
  </si>
  <si>
    <t>ликвидация воздушных пробок в стояках, устранение непрогрева системы ЦО</t>
  </si>
  <si>
    <t>кв. 4,8,12,16-20</t>
  </si>
  <si>
    <t>ликвидация воздушных пробок в стояках (устранение непрогрева системы ЦО)</t>
  </si>
  <si>
    <t>кв. 37,40,43,46,49,70,54,58,62,66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</si>
</sst>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4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0" xfId="0" applyFont="1" applyFill="1" applyAlignment="1">
      <alignment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left" wrapText="1"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wrapText="1"/>
    </xf>
    <xf numFmtId="164" fontId="2" fillId="0" borderId="0" xfId="0" applyFont="1" applyFill="1" applyAlignment="1">
      <alignment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871">
          <cell r="E871">
            <v>12109.26</v>
          </cell>
          <cell r="F871">
            <v>206183.44</v>
          </cell>
          <cell r="G871">
            <v>184594.17000000004</v>
          </cell>
          <cell r="H871">
            <v>182230.99999999994</v>
          </cell>
          <cell r="I871">
            <v>191727.96</v>
          </cell>
          <cell r="J871">
            <v>196686.47999999995</v>
          </cell>
          <cell r="K871">
            <v>14472.43000000011</v>
          </cell>
        </row>
        <row r="872">
          <cell r="E872">
            <v>0</v>
          </cell>
          <cell r="F872">
            <v>0</v>
          </cell>
          <cell r="G872">
            <v>0</v>
          </cell>
          <cell r="H872">
            <v>758.7</v>
          </cell>
          <cell r="I872">
            <v>0</v>
          </cell>
          <cell r="J872">
            <v>758.7</v>
          </cell>
          <cell r="K872">
            <v>-758.7</v>
          </cell>
        </row>
        <row r="873">
          <cell r="E873">
            <v>0</v>
          </cell>
          <cell r="F873">
            <v>7680</v>
          </cell>
          <cell r="G873">
            <v>0</v>
          </cell>
          <cell r="H873">
            <v>0</v>
          </cell>
          <cell r="I873">
            <v>0</v>
          </cell>
          <cell r="J873">
            <v>7680</v>
          </cell>
          <cell r="K873">
            <v>0</v>
          </cell>
        </row>
        <row r="874"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8">
          <cell r="E878">
            <v>4195.07</v>
          </cell>
          <cell r="F878">
            <v>-134827.66</v>
          </cell>
          <cell r="G878">
            <v>38053.08</v>
          </cell>
          <cell r="H878">
            <v>37733.27</v>
          </cell>
          <cell r="I878">
            <v>87072.33000000002</v>
          </cell>
          <cell r="J878">
            <v>-184166.72000000003</v>
          </cell>
          <cell r="K878">
            <v>4514.880000000005</v>
          </cell>
        </row>
        <row r="879">
          <cell r="E879">
            <v>5307.77</v>
          </cell>
          <cell r="F879">
            <v>-5307.77</v>
          </cell>
          <cell r="G879">
            <v>72635.85</v>
          </cell>
          <cell r="H879">
            <v>72025.28</v>
          </cell>
          <cell r="I879">
            <v>72635.85</v>
          </cell>
          <cell r="J879">
            <v>-5918.340000000011</v>
          </cell>
          <cell r="K879">
            <v>5918.340000000011</v>
          </cell>
        </row>
        <row r="880">
          <cell r="E880">
            <v>170.65</v>
          </cell>
          <cell r="F880">
            <v>42893.07</v>
          </cell>
          <cell r="G880">
            <v>24211.95</v>
          </cell>
          <cell r="H880">
            <v>24008.41</v>
          </cell>
          <cell r="I880">
            <v>6290</v>
          </cell>
          <cell r="J880">
            <v>60611.479999999996</v>
          </cell>
          <cell r="K880">
            <v>374.1900000000023</v>
          </cell>
        </row>
        <row r="881">
          <cell r="E881">
            <v>42.46</v>
          </cell>
          <cell r="F881">
            <v>631.13</v>
          </cell>
          <cell r="G881">
            <v>18158.96</v>
          </cell>
          <cell r="H881">
            <v>18006.28</v>
          </cell>
          <cell r="I881">
            <v>18157.559999999998</v>
          </cell>
          <cell r="J881">
            <v>479.8500000000022</v>
          </cell>
          <cell r="K881">
            <v>195.13999999999942</v>
          </cell>
        </row>
        <row r="882">
          <cell r="E882">
            <v>340.82</v>
          </cell>
          <cell r="F882">
            <v>-45327.67</v>
          </cell>
          <cell r="G882">
            <v>3712.510000000001</v>
          </cell>
          <cell r="H882">
            <v>3681.2700000000004</v>
          </cell>
          <cell r="I882">
            <v>3686.4</v>
          </cell>
          <cell r="J882">
            <v>-45332.799999999996</v>
          </cell>
          <cell r="K882">
            <v>372.06000000000085</v>
          </cell>
        </row>
        <row r="883">
          <cell r="E883">
            <v>11.3</v>
          </cell>
          <cell r="F883">
            <v>503.28</v>
          </cell>
          <cell r="G883">
            <v>121.07000000000002</v>
          </cell>
          <cell r="H883">
            <v>120.03999999999999</v>
          </cell>
          <cell r="I883">
            <v>0</v>
          </cell>
          <cell r="J883">
            <v>623.3199999999999</v>
          </cell>
          <cell r="K883">
            <v>12.330000000000041</v>
          </cell>
        </row>
        <row r="884">
          <cell r="E884">
            <v>2194.13</v>
          </cell>
          <cell r="F884">
            <v>-2194.13</v>
          </cell>
          <cell r="G884">
            <v>38335.590000000004</v>
          </cell>
          <cell r="H884">
            <v>38013.329999999994</v>
          </cell>
          <cell r="I884">
            <v>38335.590000000004</v>
          </cell>
          <cell r="J884">
            <v>-2516.3900000000067</v>
          </cell>
          <cell r="K884">
            <v>2516.3900000000067</v>
          </cell>
        </row>
        <row r="885">
          <cell r="E885">
            <v>2297.78</v>
          </cell>
          <cell r="F885">
            <v>-6219.2</v>
          </cell>
          <cell r="G885">
            <v>25018.980000000003</v>
          </cell>
          <cell r="H885">
            <v>24808.699999999997</v>
          </cell>
          <cell r="I885">
            <v>29609.0904</v>
          </cell>
          <cell r="J885">
            <v>-11019.590400000005</v>
          </cell>
          <cell r="K885">
            <v>2508.060000000005</v>
          </cell>
        </row>
        <row r="886">
          <cell r="E886">
            <v>303.76</v>
          </cell>
          <cell r="F886">
            <v>-105797.29</v>
          </cell>
          <cell r="G886">
            <v>3308.9480000000003</v>
          </cell>
          <cell r="H886">
            <v>3281.1700000000005</v>
          </cell>
          <cell r="I886">
            <v>0</v>
          </cell>
          <cell r="J886">
            <v>-102516.12</v>
          </cell>
          <cell r="K886">
            <v>331.538</v>
          </cell>
        </row>
        <row r="888">
          <cell r="E888">
            <v>3693.44</v>
          </cell>
          <cell r="F888">
            <v>-3693.44</v>
          </cell>
          <cell r="G888">
            <v>60529.88000000001</v>
          </cell>
          <cell r="H888">
            <v>59698.64</v>
          </cell>
          <cell r="I888">
            <v>60529.88000000001</v>
          </cell>
          <cell r="J888">
            <v>-4524.680000000015</v>
          </cell>
          <cell r="K888">
            <v>4524.680000000015</v>
          </cell>
        </row>
        <row r="889">
          <cell r="E889">
            <v>-912.14</v>
          </cell>
          <cell r="F889">
            <v>90101.15</v>
          </cell>
          <cell r="G889">
            <v>0</v>
          </cell>
          <cell r="H889">
            <v>0</v>
          </cell>
          <cell r="I889">
            <v>0</v>
          </cell>
          <cell r="J889">
            <v>90101.15</v>
          </cell>
          <cell r="K889">
            <v>-912.14</v>
          </cell>
        </row>
        <row r="890">
          <cell r="E890">
            <v>2240.84</v>
          </cell>
          <cell r="F890">
            <v>-2240.84</v>
          </cell>
          <cell r="G890">
            <v>39546.450000000004</v>
          </cell>
          <cell r="H890">
            <v>38812.59999999999</v>
          </cell>
          <cell r="I890">
            <v>39546.450000000004</v>
          </cell>
          <cell r="J890">
            <v>-2974.6900000000096</v>
          </cell>
          <cell r="K890">
            <v>2974.690000000017</v>
          </cell>
        </row>
        <row r="891">
          <cell r="E891">
            <v>2781.87</v>
          </cell>
          <cell r="F891">
            <v>-2781.87</v>
          </cell>
          <cell r="G891">
            <v>47213.4</v>
          </cell>
          <cell r="H891">
            <v>46461.700000000004</v>
          </cell>
          <cell r="I891">
            <v>47213.4</v>
          </cell>
          <cell r="J891">
            <v>-3533.5699999999997</v>
          </cell>
          <cell r="K891">
            <v>3533.5699999999997</v>
          </cell>
        </row>
        <row r="892">
          <cell r="E892">
            <v>4435.46</v>
          </cell>
          <cell r="F892">
            <v>-4435.46</v>
          </cell>
          <cell r="G892">
            <v>75864.38</v>
          </cell>
          <cell r="H892">
            <v>74927.19</v>
          </cell>
          <cell r="I892">
            <v>75864.38</v>
          </cell>
          <cell r="J892">
            <v>-5372.650000000009</v>
          </cell>
          <cell r="K892">
            <v>5372.650000000009</v>
          </cell>
        </row>
        <row r="893">
          <cell r="E893">
            <v>6455.83</v>
          </cell>
          <cell r="F893">
            <v>-6455.83</v>
          </cell>
          <cell r="G893">
            <v>100883.14</v>
          </cell>
          <cell r="H893">
            <v>99788.37999999999</v>
          </cell>
          <cell r="I893">
            <v>100883.14</v>
          </cell>
          <cell r="J893">
            <v>-7550.590000000011</v>
          </cell>
          <cell r="K893">
            <v>7550.590000000011</v>
          </cell>
        </row>
        <row r="894">
          <cell r="E894">
            <v>4967.74</v>
          </cell>
          <cell r="F894">
            <v>-4967.75</v>
          </cell>
          <cell r="G894">
            <v>79092.42999999998</v>
          </cell>
          <cell r="H894">
            <v>78140.1</v>
          </cell>
          <cell r="I894">
            <v>79092.42999999998</v>
          </cell>
          <cell r="J894">
            <v>-5920.079999999973</v>
          </cell>
          <cell r="K894">
            <v>5920.069999999978</v>
          </cell>
        </row>
        <row r="895"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E896">
            <v>0</v>
          </cell>
          <cell r="F896">
            <v>0</v>
          </cell>
          <cell r="G896">
            <v>17787.139999999996</v>
          </cell>
          <cell r="H896">
            <v>16648.64</v>
          </cell>
          <cell r="I896">
            <v>17787.139999999996</v>
          </cell>
          <cell r="J896">
            <v>-1138.4999999999964</v>
          </cell>
          <cell r="K896">
            <v>1138.4999999999964</v>
          </cell>
        </row>
        <row r="897">
          <cell r="E897">
            <v>0</v>
          </cell>
          <cell r="F897">
            <v>0</v>
          </cell>
          <cell r="G897">
            <v>56765.7</v>
          </cell>
          <cell r="H897">
            <v>51710.899999999994</v>
          </cell>
          <cell r="I897">
            <v>56765.7</v>
          </cell>
          <cell r="J897">
            <v>-5054.800000000003</v>
          </cell>
          <cell r="K897">
            <v>5054.800000000003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workbookViewId="0" topLeftCell="A1">
      <selection activeCell="D1" sqref="D1"/>
    </sheetView>
  </sheetViews>
  <sheetFormatPr defaultColWidth="12.57421875" defaultRowHeight="12.75"/>
  <cols>
    <col min="1" max="1" width="9.7109375" style="0" customWidth="1"/>
    <col min="2" max="2" width="23.140625" style="0" customWidth="1"/>
    <col min="3" max="3" width="11.57421875" style="0" customWidth="1"/>
    <col min="4" max="4" width="17.140625" style="0" customWidth="1"/>
    <col min="5" max="5" width="20.7109375" style="0" customWidth="1"/>
    <col min="6" max="6" width="21.00390625" style="0" customWidth="1"/>
    <col min="7" max="7" width="14.28125" style="0" customWidth="1"/>
    <col min="8" max="8" width="19.7109375" style="0" customWidth="1"/>
    <col min="9" max="9" width="17.7109375" style="0" customWidth="1"/>
    <col min="10" max="10" width="20.7109375" style="0" customWidth="1"/>
    <col min="11" max="11" width="17.7109375" style="0" customWidth="1"/>
    <col min="12" max="255" width="11.57421875" style="0" customWidth="1"/>
    <col min="256" max="16384" width="11.57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1</v>
      </c>
      <c r="B3" s="4" t="s">
        <v>2</v>
      </c>
      <c r="C3" s="4"/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5" t="s">
        <v>9</v>
      </c>
      <c r="K3" s="5" t="s">
        <v>10</v>
      </c>
    </row>
    <row r="4" spans="1:11" ht="31.5" customHeight="1">
      <c r="A4" s="3"/>
      <c r="B4" s="4" t="s">
        <v>11</v>
      </c>
      <c r="C4" s="4" t="s">
        <v>12</v>
      </c>
      <c r="D4" s="5"/>
      <c r="E4" s="5"/>
      <c r="F4" s="4"/>
      <c r="G4" s="4"/>
      <c r="H4" s="4"/>
      <c r="I4" s="4"/>
      <c r="J4" s="4"/>
      <c r="K4" s="5"/>
    </row>
    <row r="5" spans="1:11" ht="12.75" hidden="1">
      <c r="A5" s="2">
        <v>27</v>
      </c>
      <c r="B5" s="6"/>
      <c r="C5" s="6"/>
      <c r="D5" s="2"/>
      <c r="E5" s="2"/>
      <c r="F5" s="2"/>
      <c r="G5" s="2"/>
      <c r="H5" s="2"/>
      <c r="I5" s="2"/>
      <c r="J5" s="2"/>
      <c r="K5" s="6"/>
    </row>
    <row r="6" spans="1:11" ht="12.75" hidden="1">
      <c r="A6" s="2">
        <v>3</v>
      </c>
      <c r="B6" s="2"/>
      <c r="C6" s="2"/>
      <c r="D6" s="3">
        <f>'[1]Лицевые счета домов свод'!E871</f>
        <v>12109.26</v>
      </c>
      <c r="E6" s="3">
        <f>'[1]Лицевые счета домов свод'!F871</f>
        <v>206183.44</v>
      </c>
      <c r="F6" s="3">
        <f>'[1]Лицевые счета домов свод'!G871</f>
        <v>184594.17000000004</v>
      </c>
      <c r="G6" s="3">
        <f>'[1]Лицевые счета домов свод'!H871</f>
        <v>182230.99999999994</v>
      </c>
      <c r="H6" s="3">
        <f>'[1]Лицевые счета домов свод'!I871</f>
        <v>191727.96</v>
      </c>
      <c r="I6" s="3">
        <f>'[1]Лицевые счета домов свод'!J871</f>
        <v>196686.47999999995</v>
      </c>
      <c r="J6" s="3">
        <f>'[1]Лицевые счета домов свод'!K871</f>
        <v>14472.43000000011</v>
      </c>
      <c r="K6" s="2"/>
    </row>
    <row r="7" spans="1:11" ht="12.75" hidden="1">
      <c r="A7" s="2"/>
      <c r="B7" s="2"/>
      <c r="C7" s="2"/>
      <c r="D7" s="3">
        <f>'[1]Лицевые счета домов свод'!E872</f>
        <v>0</v>
      </c>
      <c r="E7" s="3">
        <f>'[1]Лицевые счета домов свод'!F872</f>
        <v>0</v>
      </c>
      <c r="F7" s="3">
        <f>'[1]Лицевые счета домов свод'!G872</f>
        <v>0</v>
      </c>
      <c r="G7" s="3">
        <f>'[1]Лицевые счета домов свод'!H872</f>
        <v>758.7</v>
      </c>
      <c r="H7" s="3">
        <f>'[1]Лицевые счета домов свод'!I872</f>
        <v>0</v>
      </c>
      <c r="I7" s="3">
        <f>'[1]Лицевые счета домов свод'!J872</f>
        <v>758.7</v>
      </c>
      <c r="J7" s="3">
        <f>'[1]Лицевые счета домов свод'!K872</f>
        <v>-758.7</v>
      </c>
      <c r="K7" s="2"/>
    </row>
    <row r="8" spans="1:11" ht="12.75" hidden="1">
      <c r="A8" s="2"/>
      <c r="B8" s="2"/>
      <c r="C8" s="2"/>
      <c r="D8" s="3">
        <f>'[1]Лицевые счета домов свод'!E873</f>
        <v>0</v>
      </c>
      <c r="E8" s="3">
        <f>'[1]Лицевые счета домов свод'!F873</f>
        <v>7680</v>
      </c>
      <c r="F8" s="3">
        <f>'[1]Лицевые счета домов свод'!G873</f>
        <v>0</v>
      </c>
      <c r="G8" s="3">
        <f>'[1]Лицевые счета домов свод'!H873</f>
        <v>0</v>
      </c>
      <c r="H8" s="3">
        <f>'[1]Лицевые счета домов свод'!I873</f>
        <v>0</v>
      </c>
      <c r="I8" s="3">
        <f>'[1]Лицевые счета домов свод'!J873</f>
        <v>7680</v>
      </c>
      <c r="J8" s="3">
        <f>'[1]Лицевые счета домов свод'!K873</f>
        <v>0</v>
      </c>
      <c r="K8" s="2"/>
    </row>
    <row r="9" spans="1:11" ht="12.75" hidden="1">
      <c r="A9" s="2"/>
      <c r="B9" s="2"/>
      <c r="C9" s="2"/>
      <c r="D9" s="3">
        <f>'[1]Лицевые счета домов свод'!E874</f>
        <v>0</v>
      </c>
      <c r="E9" s="3">
        <f>'[1]Лицевые счета домов свод'!F874</f>
        <v>0</v>
      </c>
      <c r="F9" s="3">
        <f>'[1]Лицевые счета домов свод'!G874</f>
        <v>0</v>
      </c>
      <c r="G9" s="3">
        <f>'[1]Лицевые счета домов свод'!H874</f>
        <v>0</v>
      </c>
      <c r="H9" s="3">
        <f>'[1]Лицевые счета домов свод'!I874</f>
        <v>0</v>
      </c>
      <c r="I9" s="3">
        <f>'[1]Лицевые счета домов свод'!J874</f>
        <v>0</v>
      </c>
      <c r="J9" s="3">
        <f>'[1]Лицевые счета домов свод'!K874</f>
        <v>0</v>
      </c>
      <c r="K9" s="2"/>
    </row>
    <row r="10" spans="1:11" ht="12.75" hidden="1">
      <c r="A10" s="2"/>
      <c r="B10" s="2"/>
      <c r="C10" s="2"/>
      <c r="D10" s="3">
        <f>'[1]Лицевые счета домов свод'!E875</f>
        <v>0</v>
      </c>
      <c r="E10" s="3">
        <f>'[1]Лицевые счета домов свод'!F875</f>
        <v>0</v>
      </c>
      <c r="F10" s="3">
        <f>'[1]Лицевые счета домов свод'!G875</f>
        <v>0</v>
      </c>
      <c r="G10" s="3">
        <f>'[1]Лицевые счета домов свод'!H875</f>
        <v>0</v>
      </c>
      <c r="H10" s="3">
        <f>'[1]Лицевые счета домов свод'!I875</f>
        <v>0</v>
      </c>
      <c r="I10" s="3">
        <f>'[1]Лицевые счета домов свод'!J875</f>
        <v>0</v>
      </c>
      <c r="J10" s="3">
        <f>'[1]Лицевые счета домов свод'!K875</f>
        <v>0</v>
      </c>
      <c r="K10" s="2"/>
    </row>
    <row r="11" spans="1:11" ht="12.75" hidden="1">
      <c r="A11" s="2"/>
      <c r="B11" s="2"/>
      <c r="C11" s="2"/>
      <c r="D11" s="3">
        <f>'[1]Лицевые счета домов свод'!E876</f>
        <v>0</v>
      </c>
      <c r="E11" s="3">
        <f>'[1]Лицевые счета домов свод'!F876</f>
        <v>0</v>
      </c>
      <c r="F11" s="3">
        <f>'[1]Лицевые счета домов свод'!G876</f>
        <v>0</v>
      </c>
      <c r="G11" s="3">
        <f>'[1]Лицевые счета домов свод'!H876</f>
        <v>0</v>
      </c>
      <c r="H11" s="3">
        <f>'[1]Лицевые счета домов свод'!I876</f>
        <v>0</v>
      </c>
      <c r="I11" s="3">
        <f>'[1]Лицевые счета домов свод'!J876</f>
        <v>0</v>
      </c>
      <c r="J11" s="3">
        <f>'[1]Лицевые счета домов свод'!K876</f>
        <v>0</v>
      </c>
      <c r="K11" s="2"/>
    </row>
    <row r="12" spans="1:11" ht="12.75" hidden="1">
      <c r="A12" s="2"/>
      <c r="B12" s="2"/>
      <c r="C12" s="2"/>
      <c r="D12" s="3">
        <f>SUM(D5:D11)</f>
        <v>12109.26</v>
      </c>
      <c r="E12" s="3">
        <f>SUM(E5:E11)</f>
        <v>213863.44</v>
      </c>
      <c r="F12" s="3">
        <f>SUM(F5:F11)</f>
        <v>184594.17000000004</v>
      </c>
      <c r="G12" s="3">
        <f>SUM(G5:G11)</f>
        <v>182989.69999999995</v>
      </c>
      <c r="H12" s="3">
        <f>SUM(H5:H11)</f>
        <v>191727.96</v>
      </c>
      <c r="I12" s="3">
        <f>SUM(I5:I11)</f>
        <v>205125.17999999996</v>
      </c>
      <c r="J12" s="3">
        <f>SUM(J5:J11)</f>
        <v>13713.730000000109</v>
      </c>
      <c r="K12" s="2"/>
    </row>
    <row r="13" spans="1:11" ht="24.75" customHeight="1" hidden="1">
      <c r="A13" s="2"/>
      <c r="B13" s="2"/>
      <c r="C13" s="2"/>
      <c r="D13" s="3">
        <f>'[1]Лицевые счета домов свод'!E878</f>
        <v>4195.07</v>
      </c>
      <c r="E13" s="3">
        <f>'[1]Лицевые счета домов свод'!F878</f>
        <v>-134827.66</v>
      </c>
      <c r="F13" s="3">
        <f>'[1]Лицевые счета домов свод'!G878</f>
        <v>38053.08</v>
      </c>
      <c r="G13" s="3">
        <f>'[1]Лицевые счета домов свод'!H878</f>
        <v>37733.27</v>
      </c>
      <c r="H13" s="3">
        <f>'[1]Лицевые счета домов свод'!I878</f>
        <v>87072.33000000002</v>
      </c>
      <c r="I13" s="3">
        <f>'[1]Лицевые счета домов свод'!J878</f>
        <v>-184166.72000000003</v>
      </c>
      <c r="J13" s="3">
        <f>'[1]Лицевые счета домов свод'!K878</f>
        <v>4514.880000000005</v>
      </c>
      <c r="K13" s="2"/>
    </row>
    <row r="14" spans="1:11" ht="28.5" customHeight="1" hidden="1">
      <c r="A14" s="2"/>
      <c r="B14" s="2"/>
      <c r="C14" s="2"/>
      <c r="D14" s="3">
        <f>'[1]Лицевые счета домов свод'!E879</f>
        <v>5307.77</v>
      </c>
      <c r="E14" s="3">
        <f>'[1]Лицевые счета домов свод'!F879</f>
        <v>-5307.77</v>
      </c>
      <c r="F14" s="3">
        <f>'[1]Лицевые счета домов свод'!G879</f>
        <v>72635.85</v>
      </c>
      <c r="G14" s="3">
        <f>'[1]Лицевые счета домов свод'!H879</f>
        <v>72025.28</v>
      </c>
      <c r="H14" s="3">
        <f>'[1]Лицевые счета домов свод'!I879</f>
        <v>72635.85</v>
      </c>
      <c r="I14" s="3">
        <f>'[1]Лицевые счета домов свод'!J879</f>
        <v>-5918.340000000011</v>
      </c>
      <c r="J14" s="3">
        <f>'[1]Лицевые счета домов свод'!K879</f>
        <v>5918.340000000011</v>
      </c>
      <c r="K14" s="2"/>
    </row>
    <row r="15" spans="1:11" ht="27" customHeight="1" hidden="1">
      <c r="A15" s="2"/>
      <c r="B15" s="2"/>
      <c r="C15" s="2"/>
      <c r="D15" s="3">
        <f>'[1]Лицевые счета домов свод'!E880</f>
        <v>170.65</v>
      </c>
      <c r="E15" s="3">
        <f>'[1]Лицевые счета домов свод'!F880</f>
        <v>42893.07</v>
      </c>
      <c r="F15" s="3">
        <f>'[1]Лицевые счета домов свод'!G880</f>
        <v>24211.95</v>
      </c>
      <c r="G15" s="3">
        <f>'[1]Лицевые счета домов свод'!H880</f>
        <v>24008.41</v>
      </c>
      <c r="H15" s="3">
        <f>'[1]Лицевые счета домов свод'!I880</f>
        <v>6290</v>
      </c>
      <c r="I15" s="3">
        <f>'[1]Лицевые счета домов свод'!J880</f>
        <v>60611.479999999996</v>
      </c>
      <c r="J15" s="3">
        <f>'[1]Лицевые счета домов свод'!K880</f>
        <v>374.1900000000023</v>
      </c>
      <c r="K15" s="2"/>
    </row>
    <row r="16" spans="1:11" ht="27" customHeight="1" hidden="1">
      <c r="A16" s="2"/>
      <c r="B16" s="2"/>
      <c r="C16" s="2"/>
      <c r="D16" s="3">
        <f>'[1]Лицевые счета домов свод'!E881</f>
        <v>42.46</v>
      </c>
      <c r="E16" s="3">
        <f>'[1]Лицевые счета домов свод'!F881</f>
        <v>631.13</v>
      </c>
      <c r="F16" s="3">
        <f>'[1]Лицевые счета домов свод'!G881</f>
        <v>18158.96</v>
      </c>
      <c r="G16" s="3">
        <f>'[1]Лицевые счета домов свод'!H881</f>
        <v>18006.28</v>
      </c>
      <c r="H16" s="3">
        <f>'[1]Лицевые счета домов свод'!I881</f>
        <v>18157.559999999998</v>
      </c>
      <c r="I16" s="3">
        <f>'[1]Лицевые счета домов свод'!J881</f>
        <v>479.8500000000022</v>
      </c>
      <c r="J16" s="3">
        <f>'[1]Лицевые счета домов свод'!K881</f>
        <v>195.13999999999942</v>
      </c>
      <c r="K16" s="2"/>
    </row>
    <row r="17" spans="1:11" ht="12.75" hidden="1">
      <c r="A17" s="2"/>
      <c r="B17" s="2"/>
      <c r="C17" s="2"/>
      <c r="D17" s="3">
        <f>'[1]Лицевые счета домов свод'!E882</f>
        <v>340.82</v>
      </c>
      <c r="E17" s="3">
        <f>'[1]Лицевые счета домов свод'!F882</f>
        <v>-45327.67</v>
      </c>
      <c r="F17" s="3">
        <f>'[1]Лицевые счета домов свод'!G882</f>
        <v>3712.510000000001</v>
      </c>
      <c r="G17" s="3">
        <f>'[1]Лицевые счета домов свод'!H882</f>
        <v>3681.2700000000004</v>
      </c>
      <c r="H17" s="3">
        <f>'[1]Лицевые счета домов свод'!I882</f>
        <v>3686.4</v>
      </c>
      <c r="I17" s="3">
        <f>'[1]Лицевые счета домов свод'!J882</f>
        <v>-45332.799999999996</v>
      </c>
      <c r="J17" s="3">
        <f>'[1]Лицевые счета домов свод'!K882</f>
        <v>372.06000000000085</v>
      </c>
      <c r="K17" s="2"/>
    </row>
    <row r="18" spans="1:11" ht="27.75" customHeight="1" hidden="1">
      <c r="A18" s="2"/>
      <c r="B18" s="2"/>
      <c r="C18" s="2"/>
      <c r="D18" s="3">
        <f>'[1]Лицевые счета домов свод'!E883</f>
        <v>11.3</v>
      </c>
      <c r="E18" s="3">
        <f>'[1]Лицевые счета домов свод'!F883</f>
        <v>503.28</v>
      </c>
      <c r="F18" s="3">
        <f>'[1]Лицевые счета домов свод'!G883</f>
        <v>121.07000000000002</v>
      </c>
      <c r="G18" s="3">
        <f>'[1]Лицевые счета домов свод'!H883</f>
        <v>120.03999999999999</v>
      </c>
      <c r="H18" s="3">
        <f>'[1]Лицевые счета домов свод'!I883</f>
        <v>0</v>
      </c>
      <c r="I18" s="3">
        <f>'[1]Лицевые счета домов свод'!J883</f>
        <v>623.3199999999999</v>
      </c>
      <c r="J18" s="3">
        <f>'[1]Лицевые счета домов свод'!K883</f>
        <v>12.330000000000041</v>
      </c>
      <c r="K18" s="2"/>
    </row>
    <row r="19" spans="1:11" ht="46.5" customHeight="1" hidden="1">
      <c r="A19" s="2"/>
      <c r="B19" s="2"/>
      <c r="C19" s="2"/>
      <c r="D19" s="3">
        <f>'[1]Лицевые счета домов свод'!E884</f>
        <v>2194.13</v>
      </c>
      <c r="E19" s="3">
        <f>'[1]Лицевые счета домов свод'!F884</f>
        <v>-2194.13</v>
      </c>
      <c r="F19" s="3">
        <f>'[1]Лицевые счета домов свод'!G884</f>
        <v>38335.590000000004</v>
      </c>
      <c r="G19" s="3">
        <f>'[1]Лицевые счета домов свод'!H884</f>
        <v>38013.329999999994</v>
      </c>
      <c r="H19" s="3">
        <f>'[1]Лицевые счета домов свод'!I884</f>
        <v>38335.590000000004</v>
      </c>
      <c r="I19" s="3">
        <f>'[1]Лицевые счета домов свод'!J884</f>
        <v>-2516.3900000000067</v>
      </c>
      <c r="J19" s="3">
        <f>'[1]Лицевые счета домов свод'!K884</f>
        <v>2516.3900000000067</v>
      </c>
      <c r="K19" s="2"/>
    </row>
    <row r="20" spans="1:11" ht="26.25" customHeight="1" hidden="1">
      <c r="A20" s="2"/>
      <c r="B20" s="2"/>
      <c r="C20" s="2"/>
      <c r="D20" s="3">
        <f>'[1]Лицевые счета домов свод'!E885</f>
        <v>2297.78</v>
      </c>
      <c r="E20" s="3">
        <f>'[1]Лицевые счета домов свод'!F885</f>
        <v>-6219.2</v>
      </c>
      <c r="F20" s="3">
        <f>'[1]Лицевые счета домов свод'!G885</f>
        <v>25018.980000000003</v>
      </c>
      <c r="G20" s="3">
        <f>'[1]Лицевые счета домов свод'!H885</f>
        <v>24808.699999999997</v>
      </c>
      <c r="H20" s="3">
        <f>'[1]Лицевые счета домов свод'!I885</f>
        <v>29609.0904</v>
      </c>
      <c r="I20" s="3">
        <f>'[1]Лицевые счета домов свод'!J885</f>
        <v>-11019.590400000005</v>
      </c>
      <c r="J20" s="3">
        <f>'[1]Лицевые счета домов свод'!K885</f>
        <v>2508.060000000005</v>
      </c>
      <c r="K20" s="2"/>
    </row>
    <row r="21" spans="1:11" ht="33" customHeight="1" hidden="1">
      <c r="A21" s="2"/>
      <c r="B21" s="2"/>
      <c r="C21" s="2"/>
      <c r="D21" s="3">
        <f>'[1]Лицевые счета домов свод'!E886</f>
        <v>303.76</v>
      </c>
      <c r="E21" s="3">
        <f>'[1]Лицевые счета домов свод'!F886</f>
        <v>-105797.29</v>
      </c>
      <c r="F21" s="3">
        <f>'[1]Лицевые счета домов свод'!G886</f>
        <v>3308.9480000000003</v>
      </c>
      <c r="G21" s="3">
        <f>'[1]Лицевые счета домов свод'!H886</f>
        <v>3281.1700000000005</v>
      </c>
      <c r="H21" s="3">
        <f>'[1]Лицевые счета домов свод'!I886</f>
        <v>0</v>
      </c>
      <c r="I21" s="3">
        <f>'[1]Лицевые счета домов свод'!J886</f>
        <v>-102516.12</v>
      </c>
      <c r="J21" s="3">
        <f>'[1]Лицевые счета домов свод'!K886</f>
        <v>331.538</v>
      </c>
      <c r="K21" s="2"/>
    </row>
    <row r="22" spans="1:11" ht="12.75" hidden="1">
      <c r="A22" s="2"/>
      <c r="B22" s="2"/>
      <c r="C22" s="2"/>
      <c r="D22" s="3">
        <f>SUM(D13:D21)</f>
        <v>14863.74</v>
      </c>
      <c r="E22" s="3">
        <f>SUM(E13:E21)</f>
        <v>-255646.24</v>
      </c>
      <c r="F22" s="3">
        <f>SUM(F13:F21)</f>
        <v>223556.93800000002</v>
      </c>
      <c r="G22" s="3">
        <f>SUM(G13:G21)</f>
        <v>221677.75</v>
      </c>
      <c r="H22" s="7">
        <f>SUM(H13:H21)</f>
        <v>255786.82040000003</v>
      </c>
      <c r="I22" s="7">
        <f>SUM(I13:I21)</f>
        <v>-289755.3104000001</v>
      </c>
      <c r="J22" s="3">
        <f>SUM(J13:J21)</f>
        <v>16742.92800000003</v>
      </c>
      <c r="K22" s="2"/>
    </row>
    <row r="23" spans="1:11" ht="12.75" hidden="1">
      <c r="A23" s="2"/>
      <c r="B23" s="2"/>
      <c r="C23" s="2"/>
      <c r="D23" s="3">
        <f>'[1]Лицевые счета домов свод'!E888</f>
        <v>3693.44</v>
      </c>
      <c r="E23" s="3">
        <f>'[1]Лицевые счета домов свод'!F888</f>
        <v>-3693.44</v>
      </c>
      <c r="F23" s="3">
        <f>'[1]Лицевые счета домов свод'!G888</f>
        <v>60529.88000000001</v>
      </c>
      <c r="G23" s="3">
        <f>'[1]Лицевые счета домов свод'!H888</f>
        <v>59698.64</v>
      </c>
      <c r="H23" s="3">
        <f>'[1]Лицевые счета домов свод'!I888</f>
        <v>60529.88000000001</v>
      </c>
      <c r="I23" s="3">
        <f>'[1]Лицевые счета домов свод'!J888</f>
        <v>-4524.680000000015</v>
      </c>
      <c r="J23" s="3">
        <f>'[1]Лицевые счета домов свод'!K888</f>
        <v>4524.680000000015</v>
      </c>
      <c r="K23" s="2"/>
    </row>
    <row r="24" spans="1:11" ht="12.75" hidden="1">
      <c r="A24" s="2"/>
      <c r="B24" s="2"/>
      <c r="C24" s="2"/>
      <c r="D24" s="3">
        <f>'[1]Лицевые счета домов свод'!E889</f>
        <v>-912.14</v>
      </c>
      <c r="E24" s="3">
        <f>'[1]Лицевые счета домов свод'!F889</f>
        <v>90101.15</v>
      </c>
      <c r="F24" s="3">
        <f>'[1]Лицевые счета домов свод'!G889</f>
        <v>0</v>
      </c>
      <c r="G24" s="3">
        <f>'[1]Лицевые счета домов свод'!H889</f>
        <v>0</v>
      </c>
      <c r="H24" s="3">
        <f>'[1]Лицевые счета домов свод'!I889</f>
        <v>0</v>
      </c>
      <c r="I24" s="3">
        <f>'[1]Лицевые счета домов свод'!J889</f>
        <v>90101.15</v>
      </c>
      <c r="J24" s="3">
        <f>'[1]Лицевые счета домов свод'!K889</f>
        <v>-912.14</v>
      </c>
      <c r="K24" s="2"/>
    </row>
    <row r="25" spans="1:11" ht="12.75" hidden="1">
      <c r="A25" s="2"/>
      <c r="B25" s="2"/>
      <c r="C25" s="2"/>
      <c r="D25" s="3">
        <f>'[1]Лицевые счета домов свод'!E890</f>
        <v>2240.84</v>
      </c>
      <c r="E25" s="3">
        <f>'[1]Лицевые счета домов свод'!F890</f>
        <v>-2240.84</v>
      </c>
      <c r="F25" s="3">
        <f>'[1]Лицевые счета домов свод'!G890</f>
        <v>39546.450000000004</v>
      </c>
      <c r="G25" s="3">
        <f>'[1]Лицевые счета домов свод'!H890</f>
        <v>38812.59999999999</v>
      </c>
      <c r="H25" s="3">
        <f>'[1]Лицевые счета домов свод'!I890</f>
        <v>39546.450000000004</v>
      </c>
      <c r="I25" s="3">
        <f>'[1]Лицевые счета домов свод'!J890</f>
        <v>-2974.6900000000096</v>
      </c>
      <c r="J25" s="3">
        <f>'[1]Лицевые счета домов свод'!K890</f>
        <v>2974.690000000017</v>
      </c>
      <c r="K25" s="2"/>
    </row>
    <row r="26" spans="1:11" ht="12.75" hidden="1">
      <c r="A26" s="2"/>
      <c r="B26" s="2"/>
      <c r="C26" s="2"/>
      <c r="D26" s="3">
        <f>'[1]Лицевые счета домов свод'!E891</f>
        <v>2781.87</v>
      </c>
      <c r="E26" s="3">
        <f>'[1]Лицевые счета домов свод'!F891</f>
        <v>-2781.87</v>
      </c>
      <c r="F26" s="3">
        <f>'[1]Лицевые счета домов свод'!G891</f>
        <v>47213.4</v>
      </c>
      <c r="G26" s="3">
        <f>'[1]Лицевые счета домов свод'!H891</f>
        <v>46461.700000000004</v>
      </c>
      <c r="H26" s="3">
        <f>'[1]Лицевые счета домов свод'!I891</f>
        <v>47213.4</v>
      </c>
      <c r="I26" s="3">
        <f>'[1]Лицевые счета домов свод'!J891</f>
        <v>-3533.5699999999997</v>
      </c>
      <c r="J26" s="3">
        <f>'[1]Лицевые счета домов свод'!K891</f>
        <v>3533.5699999999997</v>
      </c>
      <c r="K26" s="2"/>
    </row>
    <row r="27" spans="1:11" ht="12.75" hidden="1">
      <c r="A27" s="2"/>
      <c r="B27" s="2"/>
      <c r="C27" s="2"/>
      <c r="D27" s="3">
        <f>'[1]Лицевые счета домов свод'!E892</f>
        <v>4435.46</v>
      </c>
      <c r="E27" s="3">
        <f>'[1]Лицевые счета домов свод'!F892</f>
        <v>-4435.46</v>
      </c>
      <c r="F27" s="3">
        <f>'[1]Лицевые счета домов свод'!G892</f>
        <v>75864.38</v>
      </c>
      <c r="G27" s="3">
        <f>'[1]Лицевые счета домов свод'!H892</f>
        <v>74927.19</v>
      </c>
      <c r="H27" s="3">
        <f>'[1]Лицевые счета домов свод'!I892</f>
        <v>75864.38</v>
      </c>
      <c r="I27" s="3">
        <f>'[1]Лицевые счета домов свод'!J892</f>
        <v>-5372.650000000009</v>
      </c>
      <c r="J27" s="3">
        <f>'[1]Лицевые счета домов свод'!K892</f>
        <v>5372.650000000009</v>
      </c>
      <c r="K27" s="2"/>
    </row>
    <row r="28" spans="1:11" ht="12.75" hidden="1">
      <c r="A28" s="2"/>
      <c r="B28" s="2"/>
      <c r="C28" s="2"/>
      <c r="D28" s="3">
        <f>'[1]Лицевые счета домов свод'!E893</f>
        <v>6455.83</v>
      </c>
      <c r="E28" s="3">
        <f>'[1]Лицевые счета домов свод'!F893</f>
        <v>-6455.83</v>
      </c>
      <c r="F28" s="3">
        <f>'[1]Лицевые счета домов свод'!G893</f>
        <v>100883.14</v>
      </c>
      <c r="G28" s="3">
        <f>'[1]Лицевые счета домов свод'!H893</f>
        <v>99788.37999999999</v>
      </c>
      <c r="H28" s="3">
        <f>'[1]Лицевые счета домов свод'!I893</f>
        <v>100883.14</v>
      </c>
      <c r="I28" s="3">
        <f>'[1]Лицевые счета домов свод'!J893</f>
        <v>-7550.590000000011</v>
      </c>
      <c r="J28" s="3">
        <f>'[1]Лицевые счета домов свод'!K893</f>
        <v>7550.590000000011</v>
      </c>
      <c r="K28" s="2"/>
    </row>
    <row r="29" spans="1:11" ht="12.75" hidden="1">
      <c r="A29" s="2"/>
      <c r="B29" s="2"/>
      <c r="C29" s="2"/>
      <c r="D29" s="3">
        <f>'[1]Лицевые счета домов свод'!E894</f>
        <v>4967.74</v>
      </c>
      <c r="E29" s="3">
        <f>'[1]Лицевые счета домов свод'!F894</f>
        <v>-4967.75</v>
      </c>
      <c r="F29" s="3">
        <f>'[1]Лицевые счета домов свод'!G894</f>
        <v>79092.42999999998</v>
      </c>
      <c r="G29" s="3">
        <f>'[1]Лицевые счета домов свод'!H894</f>
        <v>78140.1</v>
      </c>
      <c r="H29" s="3">
        <f>'[1]Лицевые счета домов свод'!I894</f>
        <v>79092.42999999998</v>
      </c>
      <c r="I29" s="3">
        <f>'[1]Лицевые счета домов свод'!J894</f>
        <v>-5920.079999999973</v>
      </c>
      <c r="J29" s="3">
        <f>'[1]Лицевые счета домов свод'!K894</f>
        <v>5920.069999999978</v>
      </c>
      <c r="K29" s="2"/>
    </row>
    <row r="30" spans="1:11" ht="12.75" hidden="1">
      <c r="A30" s="2"/>
      <c r="B30" s="2"/>
      <c r="C30" s="2"/>
      <c r="D30" s="3">
        <f>'[1]Лицевые счета домов свод'!E895</f>
        <v>0</v>
      </c>
      <c r="E30" s="3">
        <f>'[1]Лицевые счета домов свод'!F895</f>
        <v>0</v>
      </c>
      <c r="F30" s="3">
        <f>'[1]Лицевые счета домов свод'!G895</f>
        <v>0</v>
      </c>
      <c r="G30" s="3">
        <f>'[1]Лицевые счета домов свод'!H895</f>
        <v>0</v>
      </c>
      <c r="H30" s="3">
        <f>'[1]Лицевые счета домов свод'!I895</f>
        <v>0</v>
      </c>
      <c r="I30" s="3">
        <f>'[1]Лицевые счета домов свод'!J895</f>
        <v>0</v>
      </c>
      <c r="J30" s="3">
        <f>'[1]Лицевые счета домов свод'!K895</f>
        <v>0</v>
      </c>
      <c r="K30" s="2"/>
    </row>
    <row r="31" spans="1:11" ht="12.75" hidden="1">
      <c r="A31" s="2"/>
      <c r="B31" s="2"/>
      <c r="C31" s="2"/>
      <c r="D31" s="3">
        <f>'[1]Лицевые счета домов свод'!E896</f>
        <v>0</v>
      </c>
      <c r="E31" s="3">
        <f>'[1]Лицевые счета домов свод'!F896</f>
        <v>0</v>
      </c>
      <c r="F31" s="3">
        <f>'[1]Лицевые счета домов свод'!G896</f>
        <v>17787.139999999996</v>
      </c>
      <c r="G31" s="3">
        <f>'[1]Лицевые счета домов свод'!H896</f>
        <v>16648.64</v>
      </c>
      <c r="H31" s="3">
        <f>'[1]Лицевые счета домов свод'!I896</f>
        <v>17787.139999999996</v>
      </c>
      <c r="I31" s="3">
        <f>'[1]Лицевые счета домов свод'!J896</f>
        <v>-1138.4999999999964</v>
      </c>
      <c r="J31" s="3">
        <f>'[1]Лицевые счета домов свод'!K896</f>
        <v>1138.4999999999964</v>
      </c>
      <c r="K31" s="2"/>
    </row>
    <row r="32" spans="1:11" ht="12.75" hidden="1">
      <c r="A32" s="2"/>
      <c r="B32" s="2"/>
      <c r="C32" s="2"/>
      <c r="D32" s="3">
        <f>'[1]Лицевые счета домов свод'!E897</f>
        <v>0</v>
      </c>
      <c r="E32" s="3">
        <f>'[1]Лицевые счета домов свод'!F897</f>
        <v>0</v>
      </c>
      <c r="F32" s="3">
        <f>'[1]Лицевые счета домов свод'!G897</f>
        <v>56765.7</v>
      </c>
      <c r="G32" s="3">
        <f>'[1]Лицевые счета домов свод'!H897</f>
        <v>51710.899999999994</v>
      </c>
      <c r="H32" s="3">
        <f>'[1]Лицевые счета домов свод'!I897</f>
        <v>56765.7</v>
      </c>
      <c r="I32" s="3">
        <f>'[1]Лицевые счета домов свод'!J897</f>
        <v>-5054.800000000003</v>
      </c>
      <c r="J32" s="3">
        <f>'[1]Лицевые счета домов свод'!K897</f>
        <v>5054.800000000003</v>
      </c>
      <c r="K32" s="2"/>
    </row>
    <row r="33" spans="1:11" ht="12.75">
      <c r="A33" s="2"/>
      <c r="B33" s="4" t="s">
        <v>13</v>
      </c>
      <c r="C33" s="4">
        <v>40</v>
      </c>
      <c r="D33" s="3">
        <f>SUM(D23:D32)+D12+D22</f>
        <v>50636.03999999999</v>
      </c>
      <c r="E33" s="3">
        <f>SUM(E23:E32)+E12+E22</f>
        <v>23743.160000000033</v>
      </c>
      <c r="F33" s="3">
        <f>SUM(F23:F32)+F12+F22</f>
        <v>885833.628</v>
      </c>
      <c r="G33" s="3">
        <f>SUM(G23:G32)+G12+G22</f>
        <v>870855.6</v>
      </c>
      <c r="H33" s="3">
        <f>SUM(H23:H32)+H12+H22</f>
        <v>925197.3004000001</v>
      </c>
      <c r="I33" s="7">
        <f>SUM(I23:I32)+I12+I22</f>
        <v>-30598.540400000144</v>
      </c>
      <c r="J33" s="3">
        <f>SUM(J23:J32)+J12+J22</f>
        <v>65614.06800000017</v>
      </c>
      <c r="K33" s="4" t="s">
        <v>14</v>
      </c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</sheetData>
  <sheetProtection selectLockedCells="1" selectUnlockedCells="1"/>
  <mergeCells count="11"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H39" sqref="H39"/>
    </sheetView>
  </sheetViews>
  <sheetFormatPr defaultColWidth="12.57421875" defaultRowHeight="12.75"/>
  <cols>
    <col min="1" max="1" width="8.421875" style="0" customWidth="1"/>
    <col min="2" max="2" width="42.7109375" style="0" customWidth="1"/>
    <col min="3" max="3" width="26.57421875" style="0" customWidth="1"/>
    <col min="4" max="4" width="34.28125" style="0" customWidth="1"/>
    <col min="5" max="5" width="23.00390625" style="0" customWidth="1"/>
    <col min="6" max="16384" width="11.57421875" style="0" customWidth="1"/>
  </cols>
  <sheetData>
    <row r="1" spans="1:5" ht="12.75">
      <c r="A1" s="8" t="s">
        <v>15</v>
      </c>
      <c r="B1" s="8"/>
      <c r="C1" s="8"/>
      <c r="D1" s="8"/>
      <c r="E1" s="8"/>
    </row>
    <row r="2" spans="1:5" ht="12.75">
      <c r="A2" s="9" t="s">
        <v>1</v>
      </c>
      <c r="B2" s="8" t="s">
        <v>16</v>
      </c>
      <c r="C2" s="8" t="s">
        <v>2</v>
      </c>
      <c r="D2" s="8" t="s">
        <v>17</v>
      </c>
      <c r="E2" s="8" t="s">
        <v>18</v>
      </c>
    </row>
    <row r="3" spans="1:5" ht="12.75">
      <c r="A3" s="10">
        <v>1</v>
      </c>
      <c r="B3" s="10" t="s">
        <v>19</v>
      </c>
      <c r="C3" s="10" t="s">
        <v>20</v>
      </c>
      <c r="D3" s="10" t="s">
        <v>21</v>
      </c>
      <c r="E3" s="10">
        <v>27757.55</v>
      </c>
    </row>
    <row r="4" spans="1:5" ht="12.75" hidden="1">
      <c r="A4" s="10">
        <v>2</v>
      </c>
      <c r="B4" s="9"/>
      <c r="C4" s="9"/>
      <c r="D4" s="9"/>
      <c r="E4" s="9"/>
    </row>
    <row r="5" spans="1:5" ht="12.75" hidden="1">
      <c r="A5" s="10">
        <v>3</v>
      </c>
      <c r="B5" s="4"/>
      <c r="C5" s="4"/>
      <c r="D5" s="4"/>
      <c r="E5" s="4"/>
    </row>
    <row r="6" spans="1:5" ht="12.75" hidden="1">
      <c r="A6" s="3"/>
      <c r="B6" s="4" t="s">
        <v>22</v>
      </c>
      <c r="C6" s="3"/>
      <c r="D6" s="3"/>
      <c r="E6" s="4">
        <f>E4+E3+E5</f>
        <v>27757.55</v>
      </c>
    </row>
    <row r="7" spans="1:5" ht="12.75" hidden="1">
      <c r="A7" s="6"/>
      <c r="B7" s="6"/>
      <c r="C7" s="6"/>
      <c r="D7" s="6"/>
      <c r="E7" s="6"/>
    </row>
    <row r="8" spans="1:5" ht="12.75" hidden="1">
      <c r="A8" s="8" t="s">
        <v>23</v>
      </c>
      <c r="B8" s="8"/>
      <c r="C8" s="8"/>
      <c r="D8" s="8"/>
      <c r="E8" s="8"/>
    </row>
    <row r="9" spans="1:5" ht="12.75" hidden="1">
      <c r="A9" s="9" t="s">
        <v>1</v>
      </c>
      <c r="B9" s="8" t="s">
        <v>16</v>
      </c>
      <c r="C9" s="8" t="s">
        <v>2</v>
      </c>
      <c r="D9" s="8" t="s">
        <v>17</v>
      </c>
      <c r="E9" s="8" t="s">
        <v>18</v>
      </c>
    </row>
    <row r="10" spans="1:5" ht="12.75" hidden="1">
      <c r="A10" s="4">
        <v>1</v>
      </c>
      <c r="B10" s="9"/>
      <c r="C10" s="10"/>
      <c r="D10" s="9"/>
      <c r="E10" s="9"/>
    </row>
    <row r="11" spans="1:5" ht="12.75" hidden="1">
      <c r="A11" s="4">
        <v>2</v>
      </c>
      <c r="B11" s="9"/>
      <c r="C11" s="9"/>
      <c r="D11" s="9"/>
      <c r="E11" s="9"/>
    </row>
    <row r="12" spans="1:5" ht="12.75" hidden="1">
      <c r="A12" s="4">
        <v>3</v>
      </c>
      <c r="B12" s="9"/>
      <c r="C12" s="9"/>
      <c r="D12" s="9"/>
      <c r="E12" s="9"/>
    </row>
    <row r="13" spans="1:5" ht="12.75" hidden="1">
      <c r="A13" s="3"/>
      <c r="B13" s="4" t="s">
        <v>22</v>
      </c>
      <c r="C13" s="3"/>
      <c r="D13" s="3"/>
      <c r="E13" s="4">
        <f>E10+E11+E12</f>
        <v>0</v>
      </c>
    </row>
    <row r="14" spans="1:5" ht="12.75" hidden="1">
      <c r="A14" s="6"/>
      <c r="B14" s="6"/>
      <c r="C14" s="6"/>
      <c r="D14" s="6"/>
      <c r="E14" s="6"/>
    </row>
    <row r="15" spans="1:5" ht="12.75">
      <c r="A15" s="8" t="s">
        <v>24</v>
      </c>
      <c r="B15" s="8"/>
      <c r="C15" s="8"/>
      <c r="D15" s="8"/>
      <c r="E15" s="8"/>
    </row>
    <row r="16" spans="1:5" ht="12.75">
      <c r="A16" s="9" t="s">
        <v>1</v>
      </c>
      <c r="B16" s="8" t="s">
        <v>16</v>
      </c>
      <c r="C16" s="8" t="s">
        <v>2</v>
      </c>
      <c r="D16" s="8" t="s">
        <v>17</v>
      </c>
      <c r="E16" s="8" t="s">
        <v>18</v>
      </c>
    </row>
    <row r="17" spans="1:5" ht="12.75">
      <c r="A17" s="4">
        <v>1</v>
      </c>
      <c r="B17" s="9" t="s">
        <v>25</v>
      </c>
      <c r="C17" s="10" t="s">
        <v>20</v>
      </c>
      <c r="D17" s="9" t="s">
        <v>26</v>
      </c>
      <c r="E17" s="9">
        <v>46536.77</v>
      </c>
    </row>
    <row r="18" spans="1:5" ht="12.75" hidden="1">
      <c r="A18" s="4">
        <v>2</v>
      </c>
      <c r="B18" s="9"/>
      <c r="C18" s="9"/>
      <c r="D18" s="9"/>
      <c r="E18" s="9"/>
    </row>
    <row r="19" spans="1:5" ht="12.75" hidden="1">
      <c r="A19" s="4">
        <v>3</v>
      </c>
      <c r="B19" s="4"/>
      <c r="C19" s="4"/>
      <c r="D19" s="4"/>
      <c r="E19" s="4"/>
    </row>
    <row r="20" spans="1:5" ht="12.75" hidden="1">
      <c r="A20" s="3"/>
      <c r="B20" s="4" t="s">
        <v>22</v>
      </c>
      <c r="C20" s="3"/>
      <c r="D20" s="3"/>
      <c r="E20" s="4">
        <f>E18+E17+E19</f>
        <v>46536.77</v>
      </c>
    </row>
    <row r="21" spans="1:5" ht="12.75" hidden="1">
      <c r="A21" s="6"/>
      <c r="B21" s="6"/>
      <c r="C21" s="6"/>
      <c r="D21" s="6"/>
      <c r="E21" s="6"/>
    </row>
    <row r="22" spans="1:5" ht="12.75">
      <c r="A22" s="8" t="s">
        <v>27</v>
      </c>
      <c r="B22" s="8"/>
      <c r="C22" s="8"/>
      <c r="D22" s="8"/>
      <c r="E22" s="8"/>
    </row>
    <row r="23" spans="1:5" ht="12.75">
      <c r="A23" s="9" t="s">
        <v>1</v>
      </c>
      <c r="B23" s="8" t="s">
        <v>16</v>
      </c>
      <c r="C23" s="8" t="s">
        <v>2</v>
      </c>
      <c r="D23" s="8" t="s">
        <v>17</v>
      </c>
      <c r="E23" s="8" t="s">
        <v>18</v>
      </c>
    </row>
    <row r="24" spans="1:5" ht="12.75">
      <c r="A24" s="4">
        <v>1</v>
      </c>
      <c r="B24" s="4" t="s">
        <v>25</v>
      </c>
      <c r="C24" s="9" t="s">
        <v>20</v>
      </c>
      <c r="D24" s="4" t="s">
        <v>28</v>
      </c>
      <c r="E24" s="4">
        <v>40032.75</v>
      </c>
    </row>
    <row r="25" spans="1:5" ht="12.75" hidden="1">
      <c r="A25" s="4">
        <v>2</v>
      </c>
      <c r="B25" s="9"/>
      <c r="C25" s="9"/>
      <c r="D25" s="9"/>
      <c r="E25" s="9"/>
    </row>
    <row r="26" spans="1:5" ht="12.75" hidden="1">
      <c r="A26" s="4">
        <v>3</v>
      </c>
      <c r="B26" s="9"/>
      <c r="C26" s="9"/>
      <c r="D26" s="9"/>
      <c r="E26" s="9"/>
    </row>
    <row r="27" spans="1:5" ht="15.75" customHeight="1" hidden="1">
      <c r="A27" s="4">
        <v>4</v>
      </c>
      <c r="B27" s="4"/>
      <c r="C27" s="9"/>
      <c r="D27" s="4"/>
      <c r="E27" s="4"/>
    </row>
    <row r="28" spans="1:5" ht="12.75" hidden="1">
      <c r="A28" s="3"/>
      <c r="B28" s="4"/>
      <c r="C28" s="3"/>
      <c r="D28" s="3"/>
      <c r="E28" s="4">
        <f>E24+E25+E26+E27</f>
        <v>40032.75</v>
      </c>
    </row>
    <row r="29" spans="1:5" ht="12.75" hidden="1">
      <c r="A29" s="6"/>
      <c r="B29" s="6"/>
      <c r="C29" s="6"/>
      <c r="D29" s="6"/>
      <c r="E29" s="6"/>
    </row>
    <row r="30" spans="1:5" ht="12.75">
      <c r="A30" s="8" t="s">
        <v>29</v>
      </c>
      <c r="B30" s="8"/>
      <c r="C30" s="8"/>
      <c r="D30" s="8"/>
      <c r="E30" s="8"/>
    </row>
    <row r="31" spans="1:5" ht="12.75">
      <c r="A31" s="9" t="s">
        <v>1</v>
      </c>
      <c r="B31" s="8" t="s">
        <v>16</v>
      </c>
      <c r="C31" s="8" t="s">
        <v>2</v>
      </c>
      <c r="D31" s="8" t="s">
        <v>17</v>
      </c>
      <c r="E31" s="8" t="s">
        <v>18</v>
      </c>
    </row>
    <row r="32" spans="1:5" ht="12.75">
      <c r="A32" s="4">
        <v>1</v>
      </c>
      <c r="B32" s="11" t="s">
        <v>30</v>
      </c>
      <c r="C32" s="12" t="s">
        <v>20</v>
      </c>
      <c r="D32" s="13" t="s">
        <v>28</v>
      </c>
      <c r="E32" s="13">
        <v>7820.99</v>
      </c>
    </row>
    <row r="33" spans="1:5" ht="12.75" hidden="1">
      <c r="A33" s="4">
        <v>2</v>
      </c>
      <c r="B33" s="9"/>
      <c r="C33" s="9"/>
      <c r="D33" s="9"/>
      <c r="E33" s="9"/>
    </row>
    <row r="34" spans="1:5" ht="12.75" hidden="1">
      <c r="A34" s="4">
        <v>3</v>
      </c>
      <c r="B34" s="13"/>
      <c r="C34" s="13"/>
      <c r="D34" s="13"/>
      <c r="E34" s="13"/>
    </row>
    <row r="35" spans="1:5" ht="12.75" hidden="1">
      <c r="A35" s="4">
        <v>4</v>
      </c>
      <c r="B35" s="9"/>
      <c r="C35" s="9"/>
      <c r="D35" s="9"/>
      <c r="E35" s="9"/>
    </row>
    <row r="36" spans="1:5" ht="12.75" hidden="1">
      <c r="A36" s="3"/>
      <c r="B36" s="4"/>
      <c r="C36" s="3"/>
      <c r="D36" s="3"/>
      <c r="E36" s="4">
        <f>E32+E33+E35+E34</f>
        <v>7820.99</v>
      </c>
    </row>
    <row r="37" spans="1:5" ht="12.75" hidden="1">
      <c r="A37" s="6"/>
      <c r="B37" s="6"/>
      <c r="C37" s="6"/>
      <c r="D37" s="6"/>
      <c r="E37" s="6"/>
    </row>
    <row r="38" spans="1:5" ht="12.75">
      <c r="A38" s="8" t="s">
        <v>31</v>
      </c>
      <c r="B38" s="8"/>
      <c r="C38" s="8"/>
      <c r="D38" s="8"/>
      <c r="E38" s="8"/>
    </row>
    <row r="39" spans="1:5" ht="12.75">
      <c r="A39" s="9" t="s">
        <v>1</v>
      </c>
      <c r="B39" s="8" t="s">
        <v>16</v>
      </c>
      <c r="C39" s="8" t="s">
        <v>2</v>
      </c>
      <c r="D39" s="8" t="s">
        <v>17</v>
      </c>
      <c r="E39" s="8" t="s">
        <v>18</v>
      </c>
    </row>
    <row r="40" spans="1:5" ht="12.75">
      <c r="A40" s="4">
        <v>1</v>
      </c>
      <c r="B40" s="11" t="s">
        <v>19</v>
      </c>
      <c r="C40" s="12" t="s">
        <v>20</v>
      </c>
      <c r="D40" s="13" t="s">
        <v>32</v>
      </c>
      <c r="E40" s="13">
        <v>28645.16</v>
      </c>
    </row>
    <row r="41" spans="1:5" ht="12.75" hidden="1">
      <c r="A41" s="4">
        <v>2</v>
      </c>
      <c r="B41" s="9"/>
      <c r="C41" s="14"/>
      <c r="D41" s="9"/>
      <c r="E41" s="9"/>
    </row>
    <row r="42" spans="1:5" ht="12.75" hidden="1">
      <c r="A42" s="4">
        <v>3</v>
      </c>
      <c r="B42" s="13"/>
      <c r="C42" s="13"/>
      <c r="D42" s="13"/>
      <c r="E42" s="13"/>
    </row>
    <row r="43" spans="1:5" ht="12.75" hidden="1">
      <c r="A43" s="4">
        <v>4</v>
      </c>
      <c r="B43" s="9"/>
      <c r="C43" s="9"/>
      <c r="D43" s="9"/>
      <c r="E43" s="9"/>
    </row>
    <row r="44" spans="1:5" ht="12.75" hidden="1">
      <c r="A44" s="3"/>
      <c r="B44" s="4"/>
      <c r="C44" s="3"/>
      <c r="D44" s="3"/>
      <c r="E44" s="4">
        <f>E40+E41+E43+E42</f>
        <v>28645.16</v>
      </c>
    </row>
    <row r="45" spans="1:5" ht="12.75" hidden="1">
      <c r="A45" s="6"/>
      <c r="B45" s="6"/>
      <c r="C45" s="6"/>
      <c r="D45" s="6"/>
      <c r="E45" s="6"/>
    </row>
    <row r="46" spans="1:5" ht="12.75">
      <c r="A46" s="8" t="s">
        <v>33</v>
      </c>
      <c r="B46" s="8"/>
      <c r="C46" s="8"/>
      <c r="D46" s="8"/>
      <c r="E46" s="8"/>
    </row>
    <row r="47" spans="1:5" ht="12.75">
      <c r="A47" s="9" t="s">
        <v>1</v>
      </c>
      <c r="B47" s="8" t="s">
        <v>16</v>
      </c>
      <c r="C47" s="8" t="s">
        <v>2</v>
      </c>
      <c r="D47" s="8" t="s">
        <v>17</v>
      </c>
      <c r="E47" s="8" t="s">
        <v>18</v>
      </c>
    </row>
    <row r="48" spans="1:5" ht="12.75">
      <c r="A48" s="4">
        <v>1</v>
      </c>
      <c r="B48" s="11" t="s">
        <v>34</v>
      </c>
      <c r="C48" s="13" t="s">
        <v>20</v>
      </c>
      <c r="D48" s="13" t="s">
        <v>35</v>
      </c>
      <c r="E48" s="13">
        <v>40934.74</v>
      </c>
    </row>
    <row r="49" spans="1:5" ht="12.75" hidden="1">
      <c r="A49" s="4">
        <v>2</v>
      </c>
      <c r="B49" s="9"/>
      <c r="C49" s="13"/>
      <c r="D49" s="9"/>
      <c r="E49" s="9"/>
    </row>
    <row r="50" spans="1:5" ht="12.75" hidden="1">
      <c r="A50" s="4">
        <v>3</v>
      </c>
      <c r="B50" s="13"/>
      <c r="C50" s="13"/>
      <c r="D50" s="13"/>
      <c r="E50" s="13"/>
    </row>
    <row r="51" spans="1:5" ht="12.75" hidden="1">
      <c r="A51" s="4">
        <v>4</v>
      </c>
      <c r="B51" s="9"/>
      <c r="C51" s="9"/>
      <c r="D51" s="9"/>
      <c r="E51" s="9"/>
    </row>
    <row r="52" spans="1:5" ht="12.75" hidden="1">
      <c r="A52" s="3"/>
      <c r="B52" s="4"/>
      <c r="C52" s="3"/>
      <c r="D52" s="3"/>
      <c r="E52" s="4">
        <f>E48+E49+E51+E50</f>
        <v>40934.74</v>
      </c>
    </row>
    <row r="53" spans="1:5" ht="12.75" hidden="1">
      <c r="A53" s="6"/>
      <c r="B53" s="6"/>
      <c r="C53" s="6"/>
      <c r="D53" s="6"/>
      <c r="E53" s="6"/>
    </row>
    <row r="54" spans="1:5" ht="12.75" hidden="1">
      <c r="A54" s="6"/>
      <c r="B54" s="6"/>
      <c r="C54" s="6"/>
      <c r="D54" s="6"/>
      <c r="E54" s="6"/>
    </row>
    <row r="55" spans="1:5" ht="12.75" hidden="1">
      <c r="A55" s="3"/>
      <c r="B55" s="4" t="s">
        <v>36</v>
      </c>
      <c r="C55" s="3"/>
      <c r="D55" s="3"/>
      <c r="E55" s="4">
        <f>E6+E13+E20+E28+E36+E44+E52</f>
        <v>191727.96</v>
      </c>
    </row>
    <row r="56" spans="1:5" ht="12.75" hidden="1">
      <c r="A56" s="1"/>
      <c r="B56" s="1"/>
      <c r="C56" s="1"/>
      <c r="D56" s="1"/>
      <c r="E56" s="1"/>
    </row>
    <row r="57" spans="1:5" ht="12.75" hidden="1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</sheetData>
  <sheetProtection selectLockedCells="1" selectUnlockedCells="1"/>
  <mergeCells count="7">
    <mergeCell ref="A1:E1"/>
    <mergeCell ref="A8:E8"/>
    <mergeCell ref="A15:E15"/>
    <mergeCell ref="A22:E22"/>
    <mergeCell ref="A30:E30"/>
    <mergeCell ref="A38:E38"/>
    <mergeCell ref="A46:E46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 topLeftCell="A1">
      <selection activeCell="H25" sqref="H25"/>
    </sheetView>
  </sheetViews>
  <sheetFormatPr defaultColWidth="12.57421875" defaultRowHeight="12.75"/>
  <cols>
    <col min="1" max="1" width="8.421875" style="0" customWidth="1"/>
    <col min="2" max="2" width="35.00390625" style="0" customWidth="1"/>
    <col min="3" max="3" width="27.7109375" style="0" customWidth="1"/>
    <col min="4" max="4" width="32.140625" style="0" customWidth="1"/>
    <col min="5" max="5" width="23.00390625" style="0" customWidth="1"/>
    <col min="6" max="16384" width="11.57421875" style="0" customWidth="1"/>
  </cols>
  <sheetData>
    <row r="1" spans="1:5" ht="12.75">
      <c r="A1" s="8" t="s">
        <v>37</v>
      </c>
      <c r="B1" s="8"/>
      <c r="C1" s="8"/>
      <c r="D1" s="8"/>
      <c r="E1" s="8"/>
    </row>
    <row r="2" spans="1:5" ht="12.75">
      <c r="A2" s="9" t="s">
        <v>1</v>
      </c>
      <c r="B2" s="8" t="s">
        <v>16</v>
      </c>
      <c r="C2" s="8" t="s">
        <v>2</v>
      </c>
      <c r="D2" s="8" t="s">
        <v>17</v>
      </c>
      <c r="E2" s="8" t="s">
        <v>18</v>
      </c>
    </row>
    <row r="3" spans="1:5" ht="14.25" customHeight="1">
      <c r="A3" s="10">
        <v>1</v>
      </c>
      <c r="B3" s="10" t="s">
        <v>38</v>
      </c>
      <c r="C3" s="10" t="s">
        <v>20</v>
      </c>
      <c r="D3" s="10"/>
      <c r="E3" s="10">
        <v>1345</v>
      </c>
    </row>
    <row r="4" spans="1:5" ht="33" customHeight="1">
      <c r="A4" s="10">
        <v>2</v>
      </c>
      <c r="B4" s="9" t="s">
        <v>39</v>
      </c>
      <c r="C4" s="10" t="s">
        <v>20</v>
      </c>
      <c r="D4" s="8"/>
      <c r="E4" s="8">
        <v>168.13</v>
      </c>
    </row>
    <row r="5" spans="1:5" ht="12.75">
      <c r="A5" s="8" t="s">
        <v>15</v>
      </c>
      <c r="B5" s="8"/>
      <c r="C5" s="8"/>
      <c r="D5" s="8"/>
      <c r="E5" s="8"/>
    </row>
    <row r="6" spans="1:5" ht="12.75">
      <c r="A6" s="9" t="s">
        <v>1</v>
      </c>
      <c r="B6" s="8" t="s">
        <v>16</v>
      </c>
      <c r="C6" s="8" t="s">
        <v>2</v>
      </c>
      <c r="D6" s="8" t="s">
        <v>17</v>
      </c>
      <c r="E6" s="8" t="s">
        <v>18</v>
      </c>
    </row>
    <row r="7" spans="1:5" ht="12.75">
      <c r="A7" s="4">
        <v>1</v>
      </c>
      <c r="B7" s="10" t="s">
        <v>38</v>
      </c>
      <c r="C7" s="10" t="s">
        <v>20</v>
      </c>
      <c r="D7" s="10"/>
      <c r="E7" s="10">
        <v>1345</v>
      </c>
    </row>
    <row r="8" spans="1:5" ht="12.75">
      <c r="A8" s="4">
        <v>2</v>
      </c>
      <c r="B8" s="9" t="s">
        <v>39</v>
      </c>
      <c r="C8" s="10" t="s">
        <v>20</v>
      </c>
      <c r="D8" s="8"/>
      <c r="E8" s="8">
        <v>168.13</v>
      </c>
    </row>
    <row r="9" spans="1:5" ht="12.75" hidden="1">
      <c r="A9" s="4">
        <v>3</v>
      </c>
      <c r="B9" s="9" t="s">
        <v>40</v>
      </c>
      <c r="C9" s="10" t="s">
        <v>20</v>
      </c>
      <c r="D9" s="4"/>
      <c r="E9" s="4">
        <v>4313.2</v>
      </c>
    </row>
    <row r="10" spans="1:5" ht="12.75" hidden="1">
      <c r="A10" s="4">
        <v>4</v>
      </c>
      <c r="B10" s="9"/>
      <c r="C10" s="4"/>
      <c r="D10" s="4"/>
      <c r="E10" s="9"/>
    </row>
    <row r="11" spans="1:5" ht="12.75" hidden="1">
      <c r="A11" s="4">
        <v>5</v>
      </c>
      <c r="B11" s="9"/>
      <c r="C11" s="4"/>
      <c r="D11" s="4"/>
      <c r="E11" s="9"/>
    </row>
    <row r="12" spans="1:5" ht="12.75" hidden="1">
      <c r="A12" s="4">
        <v>6</v>
      </c>
      <c r="B12" s="9"/>
      <c r="C12" s="4"/>
      <c r="D12" s="4"/>
      <c r="E12" s="9"/>
    </row>
    <row r="13" spans="1:5" ht="12.75" hidden="1">
      <c r="A13" s="3"/>
      <c r="B13" s="4" t="s">
        <v>22</v>
      </c>
      <c r="C13" s="3"/>
      <c r="D13" s="3"/>
      <c r="E13" s="4">
        <f>E8+E7+E9+E10+E11+E12</f>
        <v>5826.33</v>
      </c>
    </row>
    <row r="14" spans="1:5" s="16" customFormat="1" ht="12.75">
      <c r="A14" s="15" t="s">
        <v>41</v>
      </c>
      <c r="B14" s="15"/>
      <c r="C14" s="15"/>
      <c r="D14" s="15"/>
      <c r="E14" s="15"/>
    </row>
    <row r="15" spans="1:5" ht="12.75">
      <c r="A15" s="9" t="s">
        <v>1</v>
      </c>
      <c r="B15" s="8" t="s">
        <v>16</v>
      </c>
      <c r="C15" s="8" t="s">
        <v>2</v>
      </c>
      <c r="D15" s="8" t="s">
        <v>17</v>
      </c>
      <c r="E15" s="8" t="s">
        <v>18</v>
      </c>
    </row>
    <row r="16" spans="1:5" ht="12.75">
      <c r="A16" s="4">
        <v>1</v>
      </c>
      <c r="B16" s="17" t="s">
        <v>38</v>
      </c>
      <c r="C16" s="10" t="s">
        <v>20</v>
      </c>
      <c r="D16" s="10"/>
      <c r="E16" s="10">
        <v>1345</v>
      </c>
    </row>
    <row r="17" spans="1:5" ht="12.75">
      <c r="A17" s="4">
        <v>2</v>
      </c>
      <c r="B17" s="9" t="s">
        <v>39</v>
      </c>
      <c r="C17" s="9" t="s">
        <v>20</v>
      </c>
      <c r="D17" s="8"/>
      <c r="E17" s="8">
        <v>168.13</v>
      </c>
    </row>
    <row r="18" spans="1:5" ht="12.75" hidden="1">
      <c r="A18" s="4">
        <v>3</v>
      </c>
      <c r="B18" s="9" t="s">
        <v>40</v>
      </c>
      <c r="C18" s="4" t="s">
        <v>42</v>
      </c>
      <c r="D18" s="4"/>
      <c r="E18" s="9">
        <v>4313.2</v>
      </c>
    </row>
    <row r="19" spans="1:5" ht="12.75" hidden="1">
      <c r="A19" s="4">
        <v>4</v>
      </c>
      <c r="B19" s="9"/>
      <c r="C19" s="4"/>
      <c r="D19" s="4"/>
      <c r="E19" s="9"/>
    </row>
    <row r="20" spans="1:5" ht="12.75" hidden="1">
      <c r="A20" s="3"/>
      <c r="B20" s="5" t="s">
        <v>22</v>
      </c>
      <c r="C20" s="3"/>
      <c r="D20" s="3"/>
      <c r="E20" s="4">
        <f>E17+E18+E16+E19</f>
        <v>5826.33</v>
      </c>
    </row>
    <row r="21" spans="1:5" s="16" customFormat="1" ht="12.75">
      <c r="A21" s="15" t="s">
        <v>43</v>
      </c>
      <c r="B21" s="15"/>
      <c r="C21" s="15"/>
      <c r="D21" s="15"/>
      <c r="E21" s="15"/>
    </row>
    <row r="22" spans="1:5" ht="12.75">
      <c r="A22" s="9" t="s">
        <v>1</v>
      </c>
      <c r="B22" s="9" t="s">
        <v>16</v>
      </c>
      <c r="C22" s="8" t="s">
        <v>2</v>
      </c>
      <c r="D22" s="8" t="s">
        <v>17</v>
      </c>
      <c r="E22" s="8" t="s">
        <v>18</v>
      </c>
    </row>
    <row r="23" spans="1:5" ht="12.75">
      <c r="A23" s="4">
        <v>1</v>
      </c>
      <c r="B23" s="10" t="s">
        <v>44</v>
      </c>
      <c r="C23" s="10" t="s">
        <v>20</v>
      </c>
      <c r="D23" s="10"/>
      <c r="E23" s="10">
        <v>1345</v>
      </c>
    </row>
    <row r="24" spans="1:5" ht="30.75" customHeight="1">
      <c r="A24" s="4">
        <v>2</v>
      </c>
      <c r="B24" s="9" t="s">
        <v>39</v>
      </c>
      <c r="C24" s="10" t="s">
        <v>20</v>
      </c>
      <c r="D24" s="8"/>
      <c r="E24" s="8">
        <v>168.13</v>
      </c>
    </row>
    <row r="25" spans="1:5" ht="45.75" customHeight="1">
      <c r="A25" s="4">
        <v>3</v>
      </c>
      <c r="B25" s="9" t="s">
        <v>45</v>
      </c>
      <c r="C25" s="9" t="s">
        <v>42</v>
      </c>
      <c r="D25" s="9"/>
      <c r="E25" s="9">
        <v>1465.13</v>
      </c>
    </row>
    <row r="26" spans="1:5" ht="12.75">
      <c r="A26" s="4">
        <v>4</v>
      </c>
      <c r="B26" s="9" t="s">
        <v>46</v>
      </c>
      <c r="C26" s="9" t="s">
        <v>20</v>
      </c>
      <c r="D26" s="9" t="s">
        <v>47</v>
      </c>
      <c r="E26" s="9">
        <v>1362.6</v>
      </c>
    </row>
    <row r="27" spans="1:5" s="16" customFormat="1" ht="12.75">
      <c r="A27" s="15" t="s">
        <v>48</v>
      </c>
      <c r="B27" s="15"/>
      <c r="C27" s="15"/>
      <c r="D27" s="15"/>
      <c r="E27" s="15"/>
    </row>
    <row r="28" spans="1:5" ht="12.75">
      <c r="A28" s="9" t="s">
        <v>1</v>
      </c>
      <c r="B28" s="9" t="s">
        <v>16</v>
      </c>
      <c r="C28" s="8" t="s">
        <v>2</v>
      </c>
      <c r="D28" s="8" t="s">
        <v>17</v>
      </c>
      <c r="E28" s="8" t="s">
        <v>18</v>
      </c>
    </row>
    <row r="29" spans="1:5" ht="12.75">
      <c r="A29" s="4">
        <v>1</v>
      </c>
      <c r="B29" s="9" t="s">
        <v>39</v>
      </c>
      <c r="C29" s="10" t="s">
        <v>20</v>
      </c>
      <c r="D29" s="8"/>
      <c r="E29" s="8">
        <v>168.13</v>
      </c>
    </row>
    <row r="30" spans="1:5" ht="32.25" customHeight="1">
      <c r="A30" s="4">
        <v>2</v>
      </c>
      <c r="B30" s="9" t="s">
        <v>49</v>
      </c>
      <c r="C30" s="9" t="s">
        <v>20</v>
      </c>
      <c r="D30" s="8"/>
      <c r="E30" s="8">
        <v>3686.4</v>
      </c>
    </row>
    <row r="31" spans="1:5" ht="12.75">
      <c r="A31" s="4">
        <v>3</v>
      </c>
      <c r="B31" s="10" t="s">
        <v>44</v>
      </c>
      <c r="C31" s="10" t="s">
        <v>20</v>
      </c>
      <c r="D31" s="10"/>
      <c r="E31" s="10">
        <v>1345</v>
      </c>
    </row>
    <row r="32" spans="1:5" ht="12.75">
      <c r="A32" s="4">
        <v>4</v>
      </c>
      <c r="B32" s="9" t="s">
        <v>50</v>
      </c>
      <c r="C32" s="9" t="s">
        <v>42</v>
      </c>
      <c r="D32" s="9"/>
      <c r="E32" s="9">
        <v>152.57</v>
      </c>
    </row>
    <row r="33" spans="1:5" ht="12.75">
      <c r="A33" s="4">
        <v>5</v>
      </c>
      <c r="B33" s="9" t="s">
        <v>51</v>
      </c>
      <c r="C33" s="9" t="s">
        <v>42</v>
      </c>
      <c r="D33" s="9"/>
      <c r="E33" s="9">
        <v>415.05</v>
      </c>
    </row>
    <row r="34" spans="1:5" ht="12.75" hidden="1">
      <c r="A34" s="3"/>
      <c r="B34" s="5" t="s">
        <v>22</v>
      </c>
      <c r="C34" s="3"/>
      <c r="D34" s="3"/>
      <c r="E34" s="4">
        <f>E29+E30+E31+E32+E33</f>
        <v>5767.150000000001</v>
      </c>
    </row>
    <row r="35" spans="1:5" ht="12.75" hidden="1">
      <c r="A35" s="2"/>
      <c r="B35" s="18"/>
      <c r="C35" s="2"/>
      <c r="D35" s="2"/>
      <c r="E35" s="2"/>
    </row>
    <row r="36" spans="1:5" s="16" customFormat="1" ht="12.75">
      <c r="A36" s="15" t="s">
        <v>23</v>
      </c>
      <c r="B36" s="15"/>
      <c r="C36" s="15"/>
      <c r="D36" s="15"/>
      <c r="E36" s="15"/>
    </row>
    <row r="37" spans="1:5" ht="12.75">
      <c r="A37" s="9" t="s">
        <v>1</v>
      </c>
      <c r="B37" s="9" t="s">
        <v>16</v>
      </c>
      <c r="C37" s="8" t="s">
        <v>2</v>
      </c>
      <c r="D37" s="8" t="s">
        <v>17</v>
      </c>
      <c r="E37" s="8" t="s">
        <v>18</v>
      </c>
    </row>
    <row r="38" spans="1:5" ht="12.75">
      <c r="A38" s="4">
        <v>1</v>
      </c>
      <c r="B38" s="9" t="s">
        <v>39</v>
      </c>
      <c r="C38" s="10" t="s">
        <v>20</v>
      </c>
      <c r="D38" s="8"/>
      <c r="E38" s="8">
        <v>168.13</v>
      </c>
    </row>
    <row r="39" spans="1:5" ht="33" customHeight="1">
      <c r="A39" s="4">
        <v>2</v>
      </c>
      <c r="B39" s="10" t="s">
        <v>44</v>
      </c>
      <c r="C39" s="10" t="s">
        <v>20</v>
      </c>
      <c r="D39" s="10"/>
      <c r="E39" s="10">
        <v>1345</v>
      </c>
    </row>
    <row r="40" spans="1:5" ht="12.75">
      <c r="A40" s="4">
        <v>3</v>
      </c>
      <c r="B40" s="9" t="s">
        <v>52</v>
      </c>
      <c r="C40" s="10" t="s">
        <v>20</v>
      </c>
      <c r="D40" s="9"/>
      <c r="E40" s="9">
        <v>34350.46</v>
      </c>
    </row>
    <row r="41" spans="1:5" ht="12.75" hidden="1">
      <c r="A41" s="4">
        <v>4</v>
      </c>
      <c r="B41" s="9"/>
      <c r="C41" s="9"/>
      <c r="D41" s="9"/>
      <c r="E41" s="9"/>
    </row>
    <row r="42" spans="1:5" ht="12.75" hidden="1">
      <c r="A42" s="4">
        <v>5</v>
      </c>
      <c r="B42" s="9"/>
      <c r="C42" s="9"/>
      <c r="D42" s="9"/>
      <c r="E42" s="9"/>
    </row>
    <row r="43" spans="1:5" ht="12.75" hidden="1">
      <c r="A43" s="4">
        <v>6</v>
      </c>
      <c r="B43" s="9"/>
      <c r="C43" s="9"/>
      <c r="D43" s="9"/>
      <c r="E43" s="9"/>
    </row>
    <row r="44" spans="1:5" ht="12.75" hidden="1">
      <c r="A44" s="4">
        <v>7</v>
      </c>
      <c r="B44" s="9"/>
      <c r="C44" s="9"/>
      <c r="D44" s="9"/>
      <c r="E44" s="9"/>
    </row>
    <row r="45" spans="1:5" ht="12.75" hidden="1">
      <c r="A45" s="3"/>
      <c r="B45" s="5" t="s">
        <v>22</v>
      </c>
      <c r="C45" s="3"/>
      <c r="D45" s="3"/>
      <c r="E45" s="4">
        <f>E39+E38+E40+E41+E42+E43+E44</f>
        <v>35863.59</v>
      </c>
    </row>
    <row r="46" spans="1:5" ht="12.75" hidden="1">
      <c r="A46" s="2"/>
      <c r="B46" s="18"/>
      <c r="C46" s="2"/>
      <c r="D46" s="2"/>
      <c r="E46" s="2"/>
    </row>
    <row r="47" spans="1:5" ht="12.75">
      <c r="A47" s="8" t="s">
        <v>24</v>
      </c>
      <c r="B47" s="8"/>
      <c r="C47" s="8"/>
      <c r="D47" s="8"/>
      <c r="E47" s="8"/>
    </row>
    <row r="48" spans="1:5" ht="12.75">
      <c r="A48" s="9" t="s">
        <v>1</v>
      </c>
      <c r="B48" s="9" t="s">
        <v>16</v>
      </c>
      <c r="C48" s="8" t="s">
        <v>2</v>
      </c>
      <c r="D48" s="8" t="s">
        <v>17</v>
      </c>
      <c r="E48" s="8" t="s">
        <v>18</v>
      </c>
    </row>
    <row r="49" spans="1:5" ht="31.5" customHeight="1">
      <c r="A49" s="4">
        <v>1</v>
      </c>
      <c r="B49" s="9" t="s">
        <v>53</v>
      </c>
      <c r="C49" s="10" t="s">
        <v>20</v>
      </c>
      <c r="D49" s="8" t="s">
        <v>54</v>
      </c>
      <c r="E49" s="8">
        <v>3321.51</v>
      </c>
    </row>
    <row r="50" spans="1:5" ht="28.5" customHeight="1">
      <c r="A50" s="4">
        <v>2</v>
      </c>
      <c r="B50" s="10" t="s">
        <v>44</v>
      </c>
      <c r="C50" s="10" t="s">
        <v>20</v>
      </c>
      <c r="D50" s="10"/>
      <c r="E50" s="10">
        <v>1345</v>
      </c>
    </row>
    <row r="51" spans="1:5" ht="12.75">
      <c r="A51" s="4">
        <v>3</v>
      </c>
      <c r="B51" s="9" t="s">
        <v>39</v>
      </c>
      <c r="C51" s="10" t="s">
        <v>20</v>
      </c>
      <c r="D51" s="8"/>
      <c r="E51" s="8">
        <v>168.13</v>
      </c>
    </row>
    <row r="52" spans="1:5" ht="12.75" hidden="1">
      <c r="A52" s="4">
        <v>4</v>
      </c>
      <c r="B52" s="9"/>
      <c r="C52" s="9"/>
      <c r="D52" s="9"/>
      <c r="E52" s="9"/>
    </row>
    <row r="53" spans="1:5" ht="12.75" hidden="1">
      <c r="A53" s="3"/>
      <c r="B53" s="5" t="s">
        <v>22</v>
      </c>
      <c r="C53" s="3"/>
      <c r="D53" s="3"/>
      <c r="E53" s="4">
        <f>E49+E50+E51+E52</f>
        <v>4834.64</v>
      </c>
    </row>
    <row r="54" spans="1:5" ht="12.75" hidden="1">
      <c r="A54" s="2"/>
      <c r="B54" s="18"/>
      <c r="C54" s="2"/>
      <c r="D54" s="2"/>
      <c r="E54" s="2"/>
    </row>
    <row r="55" spans="1:5" ht="12.75">
      <c r="A55" s="8" t="s">
        <v>55</v>
      </c>
      <c r="B55" s="8"/>
      <c r="C55" s="8"/>
      <c r="D55" s="8"/>
      <c r="E55" s="8"/>
    </row>
    <row r="56" spans="1:5" ht="12.75">
      <c r="A56" s="9" t="s">
        <v>1</v>
      </c>
      <c r="B56" s="9" t="s">
        <v>16</v>
      </c>
      <c r="C56" s="8" t="s">
        <v>2</v>
      </c>
      <c r="D56" s="8" t="s">
        <v>17</v>
      </c>
      <c r="E56" s="8" t="s">
        <v>18</v>
      </c>
    </row>
    <row r="57" spans="1:5" ht="12.75">
      <c r="A57" s="4">
        <v>1</v>
      </c>
      <c r="B57" s="17" t="s">
        <v>56</v>
      </c>
      <c r="C57" s="10" t="s">
        <v>20</v>
      </c>
      <c r="D57" s="10"/>
      <c r="E57" s="10">
        <v>5945.47</v>
      </c>
    </row>
    <row r="58" spans="1:5" ht="29.25" customHeight="1">
      <c r="A58" s="4">
        <v>2</v>
      </c>
      <c r="B58" s="9" t="s">
        <v>57</v>
      </c>
      <c r="C58" s="10" t="s">
        <v>20</v>
      </c>
      <c r="D58" s="8" t="s">
        <v>58</v>
      </c>
      <c r="E58" s="8">
        <v>646.02</v>
      </c>
    </row>
    <row r="59" spans="1:5" ht="12.75">
      <c r="A59" s="4">
        <v>3</v>
      </c>
      <c r="B59" s="9" t="s">
        <v>59</v>
      </c>
      <c r="C59" s="10" t="s">
        <v>20</v>
      </c>
      <c r="D59" s="9" t="s">
        <v>60</v>
      </c>
      <c r="E59" s="9">
        <v>6825.52</v>
      </c>
    </row>
    <row r="60" spans="1:5" ht="12.75">
      <c r="A60" s="4">
        <v>4</v>
      </c>
      <c r="B60" s="10" t="s">
        <v>44</v>
      </c>
      <c r="C60" s="10" t="s">
        <v>20</v>
      </c>
      <c r="D60" s="9"/>
      <c r="E60" s="9">
        <v>1345</v>
      </c>
    </row>
    <row r="61" spans="1:5" ht="12.75">
      <c r="A61" s="4">
        <v>5</v>
      </c>
      <c r="B61" s="9" t="s">
        <v>39</v>
      </c>
      <c r="C61" s="10" t="s">
        <v>20</v>
      </c>
      <c r="D61" s="9"/>
      <c r="E61" s="9">
        <v>168.13</v>
      </c>
    </row>
    <row r="62" spans="1:5" ht="12.75" hidden="1">
      <c r="A62" s="3"/>
      <c r="B62" s="5" t="s">
        <v>22</v>
      </c>
      <c r="C62" s="3"/>
      <c r="D62" s="3"/>
      <c r="E62" s="4">
        <f>E57+E58+E59+E60+E61</f>
        <v>14930.14</v>
      </c>
    </row>
    <row r="63" spans="1:5" ht="12.75" hidden="1">
      <c r="A63" s="2"/>
      <c r="B63" s="18"/>
      <c r="C63" s="2"/>
      <c r="D63" s="2"/>
      <c r="E63" s="2"/>
    </row>
    <row r="64" spans="1:5" ht="12.75">
      <c r="A64" s="8" t="s">
        <v>27</v>
      </c>
      <c r="B64" s="8"/>
      <c r="C64" s="8"/>
      <c r="D64" s="8"/>
      <c r="E64" s="8"/>
    </row>
    <row r="65" spans="1:5" ht="12.75">
      <c r="A65" s="9" t="s">
        <v>1</v>
      </c>
      <c r="B65" s="9" t="s">
        <v>16</v>
      </c>
      <c r="C65" s="8" t="s">
        <v>2</v>
      </c>
      <c r="D65" s="8" t="s">
        <v>17</v>
      </c>
      <c r="E65" s="8" t="s">
        <v>18</v>
      </c>
    </row>
    <row r="66" spans="1:5" ht="12.75">
      <c r="A66" s="4">
        <v>1</v>
      </c>
      <c r="B66" s="10" t="s">
        <v>44</v>
      </c>
      <c r="C66" s="10" t="s">
        <v>20</v>
      </c>
      <c r="D66" s="9"/>
      <c r="E66" s="9">
        <v>1345</v>
      </c>
    </row>
    <row r="67" spans="1:5" ht="33" customHeight="1">
      <c r="A67" s="4">
        <v>2</v>
      </c>
      <c r="B67" s="9" t="s">
        <v>39</v>
      </c>
      <c r="C67" s="10" t="s">
        <v>20</v>
      </c>
      <c r="D67" s="9"/>
      <c r="E67" s="9">
        <v>168.13</v>
      </c>
    </row>
    <row r="68" spans="1:5" ht="12.75" hidden="1">
      <c r="A68" s="4">
        <v>3</v>
      </c>
      <c r="B68" s="9"/>
      <c r="C68" s="9"/>
      <c r="D68" s="2"/>
      <c r="E68" s="4"/>
    </row>
    <row r="69" spans="1:5" ht="12.75" hidden="1">
      <c r="A69" s="4"/>
      <c r="B69" s="5" t="s">
        <v>22</v>
      </c>
      <c r="C69" s="4"/>
      <c r="D69" s="4"/>
      <c r="E69" s="4">
        <f>E66+E67+E68</f>
        <v>1513.13</v>
      </c>
    </row>
    <row r="70" spans="1:5" ht="12.75" hidden="1">
      <c r="A70" s="2"/>
      <c r="B70" s="18"/>
      <c r="C70" s="2"/>
      <c r="D70" s="2"/>
      <c r="E70" s="2"/>
    </row>
    <row r="71" spans="1:5" ht="12.75">
      <c r="A71" s="8" t="s">
        <v>29</v>
      </c>
      <c r="B71" s="8"/>
      <c r="C71" s="8"/>
      <c r="D71" s="8"/>
      <c r="E71" s="8"/>
    </row>
    <row r="72" spans="1:5" ht="12.75">
      <c r="A72" s="9" t="s">
        <v>1</v>
      </c>
      <c r="B72" s="9" t="s">
        <v>16</v>
      </c>
      <c r="C72" s="8" t="s">
        <v>2</v>
      </c>
      <c r="D72" s="8" t="s">
        <v>17</v>
      </c>
      <c r="E72" s="8" t="s">
        <v>18</v>
      </c>
    </row>
    <row r="73" spans="1:5" ht="12.75">
      <c r="A73" s="4">
        <v>1</v>
      </c>
      <c r="B73" s="17" t="s">
        <v>61</v>
      </c>
      <c r="C73" s="10" t="s">
        <v>20</v>
      </c>
      <c r="D73" s="10"/>
      <c r="E73" s="10">
        <v>8355.46</v>
      </c>
    </row>
    <row r="74" spans="1:5" ht="12.75">
      <c r="A74" s="4">
        <v>2</v>
      </c>
      <c r="B74" s="9" t="s">
        <v>62</v>
      </c>
      <c r="C74" s="10" t="s">
        <v>20</v>
      </c>
      <c r="D74" s="19" t="s">
        <v>63</v>
      </c>
      <c r="E74" s="8">
        <v>3472.19</v>
      </c>
    </row>
    <row r="75" spans="1:5" ht="46.5" customHeight="1">
      <c r="A75" s="4">
        <v>3</v>
      </c>
      <c r="B75" s="9" t="s">
        <v>64</v>
      </c>
      <c r="C75" s="10" t="s">
        <v>20</v>
      </c>
      <c r="D75" s="9" t="s">
        <v>65</v>
      </c>
      <c r="E75" s="9">
        <v>916.9</v>
      </c>
    </row>
    <row r="76" spans="1:5" ht="12.75">
      <c r="A76" s="4">
        <v>4</v>
      </c>
      <c r="B76" s="10" t="s">
        <v>44</v>
      </c>
      <c r="C76" s="10" t="s">
        <v>20</v>
      </c>
      <c r="D76" s="9"/>
      <c r="E76" s="9">
        <v>1345</v>
      </c>
    </row>
    <row r="77" spans="1:5" ht="12.75">
      <c r="A77" s="4">
        <v>5</v>
      </c>
      <c r="B77" s="9" t="s">
        <v>39</v>
      </c>
      <c r="C77" s="10" t="s">
        <v>20</v>
      </c>
      <c r="D77" s="9"/>
      <c r="E77" s="9">
        <v>168.13</v>
      </c>
    </row>
    <row r="78" spans="1:5" ht="12.75">
      <c r="A78" s="4">
        <v>6</v>
      </c>
      <c r="B78" s="9" t="s">
        <v>66</v>
      </c>
      <c r="C78" s="10" t="s">
        <v>20</v>
      </c>
      <c r="D78" s="9" t="s">
        <v>67</v>
      </c>
      <c r="E78" s="9">
        <v>3660</v>
      </c>
    </row>
    <row r="79" spans="1:5" ht="12.75">
      <c r="A79" s="4">
        <v>7</v>
      </c>
      <c r="B79" s="9" t="s">
        <v>68</v>
      </c>
      <c r="C79" s="10" t="s">
        <v>20</v>
      </c>
      <c r="D79" s="9"/>
      <c r="E79" s="9">
        <v>4067.55</v>
      </c>
    </row>
    <row r="80" spans="1:5" ht="12.75" hidden="1">
      <c r="A80" s="3"/>
      <c r="B80" s="5" t="s">
        <v>22</v>
      </c>
      <c r="C80" s="3"/>
      <c r="D80" s="3"/>
      <c r="E80" s="4">
        <f>SUM(E73:E79)</f>
        <v>21985.23</v>
      </c>
    </row>
    <row r="81" spans="1:5" ht="12.75">
      <c r="A81" s="8" t="s">
        <v>31</v>
      </c>
      <c r="B81" s="8"/>
      <c r="C81" s="8"/>
      <c r="D81" s="8"/>
      <c r="E81" s="8"/>
    </row>
    <row r="82" spans="1:5" ht="12.75">
      <c r="A82" s="9" t="s">
        <v>1</v>
      </c>
      <c r="B82" s="9" t="s">
        <v>16</v>
      </c>
      <c r="C82" s="8" t="s">
        <v>2</v>
      </c>
      <c r="D82" s="8" t="s">
        <v>17</v>
      </c>
      <c r="E82" s="8" t="s">
        <v>18</v>
      </c>
    </row>
    <row r="83" spans="1:5" ht="12.75">
      <c r="A83" s="4">
        <v>1</v>
      </c>
      <c r="B83" s="10" t="s">
        <v>44</v>
      </c>
      <c r="C83" s="10" t="s">
        <v>20</v>
      </c>
      <c r="D83" s="9"/>
      <c r="E83" s="9">
        <v>1345</v>
      </c>
    </row>
    <row r="84" spans="1:5" ht="12.75">
      <c r="A84" s="4">
        <v>2</v>
      </c>
      <c r="B84" s="9" t="s">
        <v>39</v>
      </c>
      <c r="C84" s="10" t="s">
        <v>20</v>
      </c>
      <c r="D84" s="9"/>
      <c r="E84" s="9">
        <v>168.13</v>
      </c>
    </row>
    <row r="85" spans="1:5" ht="12.75">
      <c r="A85" s="4">
        <v>3</v>
      </c>
      <c r="B85" s="9" t="s">
        <v>69</v>
      </c>
      <c r="C85" s="10" t="s">
        <v>20</v>
      </c>
      <c r="D85" s="9" t="s">
        <v>70</v>
      </c>
      <c r="E85" s="9">
        <v>2630</v>
      </c>
    </row>
    <row r="86" spans="1:5" ht="12.75">
      <c r="A86" s="4">
        <v>4</v>
      </c>
      <c r="B86" s="9" t="s">
        <v>71</v>
      </c>
      <c r="C86" s="10" t="s">
        <v>20</v>
      </c>
      <c r="D86" s="9" t="s">
        <v>72</v>
      </c>
      <c r="E86" s="9">
        <v>1544.35</v>
      </c>
    </row>
    <row r="87" spans="1:5" ht="12.75" hidden="1">
      <c r="A87" s="3"/>
      <c r="B87" s="5" t="s">
        <v>22</v>
      </c>
      <c r="C87" s="3"/>
      <c r="D87" s="3"/>
      <c r="E87" s="4">
        <f>SUM(E83:E86)</f>
        <v>5687.48</v>
      </c>
    </row>
    <row r="88" spans="1:5" ht="12.75">
      <c r="A88" s="8" t="s">
        <v>33</v>
      </c>
      <c r="B88" s="8"/>
      <c r="C88" s="8"/>
      <c r="D88" s="8"/>
      <c r="E88" s="8"/>
    </row>
    <row r="89" spans="1:5" ht="12.75">
      <c r="A89" s="9" t="s">
        <v>1</v>
      </c>
      <c r="B89" s="9" t="s">
        <v>16</v>
      </c>
      <c r="C89" s="8" t="s">
        <v>2</v>
      </c>
      <c r="D89" s="8" t="s">
        <v>17</v>
      </c>
      <c r="E89" s="8" t="s">
        <v>18</v>
      </c>
    </row>
    <row r="90" spans="1:5" ht="12.75">
      <c r="A90" s="4">
        <v>1</v>
      </c>
      <c r="B90" s="17" t="s">
        <v>73</v>
      </c>
      <c r="C90" s="10" t="s">
        <v>20</v>
      </c>
      <c r="D90" s="17" t="s">
        <v>74</v>
      </c>
      <c r="E90" s="10">
        <v>3163.58</v>
      </c>
    </row>
    <row r="91" spans="1:5" ht="17.25" customHeight="1">
      <c r="A91" s="4">
        <v>2</v>
      </c>
      <c r="B91" s="10" t="s">
        <v>44</v>
      </c>
      <c r="C91" s="10" t="s">
        <v>20</v>
      </c>
      <c r="D91" s="9"/>
      <c r="E91" s="9">
        <v>1345</v>
      </c>
    </row>
    <row r="92" spans="1:5" ht="12.75">
      <c r="A92" s="4">
        <v>3</v>
      </c>
      <c r="B92" s="9" t="s">
        <v>39</v>
      </c>
      <c r="C92" s="10" t="s">
        <v>20</v>
      </c>
      <c r="D92" s="9"/>
      <c r="E92" s="9">
        <v>168.13</v>
      </c>
    </row>
    <row r="93" spans="1:5" ht="12.75" hidden="1">
      <c r="A93" s="4">
        <v>4</v>
      </c>
      <c r="B93" s="9"/>
      <c r="C93" s="4"/>
      <c r="D93" s="9"/>
      <c r="E93" s="9"/>
    </row>
    <row r="94" spans="1:5" ht="12.75" hidden="1">
      <c r="A94" s="3"/>
      <c r="B94" s="5" t="s">
        <v>22</v>
      </c>
      <c r="C94" s="3"/>
      <c r="D94" s="3"/>
      <c r="E94" s="4">
        <f>E91+E92+E93+E90</f>
        <v>4676.71</v>
      </c>
    </row>
    <row r="95" spans="1:5" ht="12.75" hidden="1">
      <c r="A95" s="8"/>
      <c r="B95" s="8"/>
      <c r="C95" s="8"/>
      <c r="D95" s="8"/>
      <c r="E95" s="8"/>
    </row>
    <row r="96" spans="1:5" ht="12.75" hidden="1">
      <c r="A96" s="9" t="s">
        <v>1</v>
      </c>
      <c r="B96" s="9" t="s">
        <v>16</v>
      </c>
      <c r="C96" s="8" t="s">
        <v>2</v>
      </c>
      <c r="D96" s="8" t="s">
        <v>17</v>
      </c>
      <c r="E96" s="8" t="s">
        <v>18</v>
      </c>
    </row>
    <row r="97" spans="1:5" ht="12.75" hidden="1">
      <c r="A97" s="4">
        <v>1</v>
      </c>
      <c r="B97" s="17"/>
      <c r="C97" s="10"/>
      <c r="D97" s="10"/>
      <c r="E97" s="10"/>
    </row>
    <row r="98" spans="1:5" ht="12.75" hidden="1">
      <c r="A98" s="4">
        <v>2</v>
      </c>
      <c r="B98" s="9"/>
      <c r="C98" s="9"/>
      <c r="D98" s="9"/>
      <c r="E98" s="9"/>
    </row>
    <row r="99" spans="1:5" ht="12.75" hidden="1">
      <c r="A99" s="4">
        <v>3</v>
      </c>
      <c r="B99" s="9"/>
      <c r="C99" s="4"/>
      <c r="D99" s="9"/>
      <c r="E99" s="9"/>
    </row>
    <row r="100" spans="1:5" ht="12.75" hidden="1">
      <c r="A100" s="4">
        <v>4</v>
      </c>
      <c r="B100" s="9"/>
      <c r="C100" s="4"/>
      <c r="D100" s="9"/>
      <c r="E100" s="9"/>
    </row>
    <row r="101" spans="1:5" ht="12.75" hidden="1">
      <c r="A101" s="4">
        <v>5</v>
      </c>
      <c r="B101" s="9"/>
      <c r="C101" s="4"/>
      <c r="D101" s="9"/>
      <c r="E101" s="9"/>
    </row>
    <row r="102" spans="1:5" ht="12.75" hidden="1">
      <c r="A102" s="3"/>
      <c r="B102" s="5" t="s">
        <v>22</v>
      </c>
      <c r="C102" s="3"/>
      <c r="D102" s="3"/>
      <c r="E102" s="4">
        <f>E98+E99+E100+E101+E97</f>
        <v>0</v>
      </c>
    </row>
    <row r="103" spans="1:5" s="20" customFormat="1" ht="12.75" hidden="1">
      <c r="A103" s="3"/>
      <c r="B103" s="5" t="s">
        <v>36</v>
      </c>
      <c r="C103" s="3"/>
      <c r="D103" s="3"/>
      <c r="E103" s="4" t="e">
        <f>#REF!+E13+E20+#REF!+E34+E45+E53+E62+E69+E80+E87+E94+E102</f>
        <v>#VALUE!</v>
      </c>
    </row>
    <row r="104" spans="1:5" s="20" customFormat="1" ht="12.75" hidden="1">
      <c r="A104" s="21"/>
      <c r="B104" s="22"/>
      <c r="C104" s="21"/>
      <c r="D104" s="21"/>
      <c r="E104" s="1"/>
    </row>
    <row r="105" spans="1:5" ht="12.75" hidden="1">
      <c r="A105" s="6"/>
      <c r="B105" s="23"/>
      <c r="C105" s="6"/>
      <c r="D105" s="6"/>
      <c r="E105" s="6"/>
    </row>
    <row r="106" spans="1:5" ht="12.75" hidden="1">
      <c r="A106" s="6"/>
      <c r="B106" s="23"/>
      <c r="C106" s="6"/>
      <c r="D106" s="6"/>
      <c r="E106" s="6"/>
    </row>
    <row r="107" spans="1:5" ht="12.75">
      <c r="A107" s="6"/>
      <c r="B107" s="23"/>
      <c r="C107" s="6"/>
      <c r="D107" s="6"/>
      <c r="E107" s="6"/>
    </row>
    <row r="108" spans="1:5" ht="12.75">
      <c r="A108" s="6"/>
      <c r="B108" s="23"/>
      <c r="C108" s="6"/>
      <c r="D108" s="6"/>
      <c r="E108" s="6"/>
    </row>
    <row r="109" spans="1:5" ht="12.75">
      <c r="A109" s="6"/>
      <c r="B109" s="23"/>
      <c r="C109" s="6"/>
      <c r="D109" s="6"/>
      <c r="E109" s="6"/>
    </row>
    <row r="110" ht="12.75">
      <c r="B110" s="24"/>
    </row>
    <row r="111" ht="12.75">
      <c r="B111" s="24"/>
    </row>
    <row r="112" ht="12.75">
      <c r="B112" s="24"/>
    </row>
    <row r="113" ht="12.75">
      <c r="B113" s="24"/>
    </row>
    <row r="114" ht="12.75">
      <c r="B114" s="24"/>
    </row>
    <row r="115" ht="12.75">
      <c r="B115" s="24"/>
    </row>
    <row r="116" ht="12.75">
      <c r="B116" s="24"/>
    </row>
    <row r="117" ht="12.75">
      <c r="B117" s="24"/>
    </row>
    <row r="118" ht="12.75">
      <c r="B118" s="24"/>
    </row>
    <row r="119" ht="12.75">
      <c r="B119" s="24"/>
    </row>
    <row r="120" ht="12.75">
      <c r="B120" s="24"/>
    </row>
    <row r="121" ht="12.75">
      <c r="B121" s="24"/>
    </row>
    <row r="122" ht="12.75">
      <c r="B122" s="24"/>
    </row>
    <row r="123" ht="12.75">
      <c r="B123" s="24"/>
    </row>
    <row r="124" ht="12.75">
      <c r="B124" s="24"/>
    </row>
    <row r="125" ht="12.75">
      <c r="B125" s="24"/>
    </row>
    <row r="126" ht="12.75">
      <c r="B126" s="24"/>
    </row>
    <row r="127" ht="12.75">
      <c r="B127" s="24"/>
    </row>
    <row r="128" ht="12.75">
      <c r="B128" s="24"/>
    </row>
    <row r="129" ht="12.75">
      <c r="B129" s="24"/>
    </row>
    <row r="130" ht="12.75">
      <c r="B130" s="24"/>
    </row>
    <row r="131" ht="12.75">
      <c r="B131" s="24"/>
    </row>
    <row r="132" ht="12.75">
      <c r="B132" s="24"/>
    </row>
    <row r="133" ht="12.75">
      <c r="B133" s="24"/>
    </row>
    <row r="134" ht="12.75">
      <c r="B134" s="24"/>
    </row>
    <row r="135" ht="12.75">
      <c r="B135" s="24"/>
    </row>
    <row r="136" ht="12.75">
      <c r="B136" s="24"/>
    </row>
    <row r="137" ht="12.75">
      <c r="B137" s="24"/>
    </row>
    <row r="138" ht="12.75">
      <c r="B138" s="24"/>
    </row>
    <row r="139" ht="12.75">
      <c r="B139" s="24"/>
    </row>
    <row r="140" ht="12.75">
      <c r="B140" s="24"/>
    </row>
    <row r="141" ht="12.75">
      <c r="B141" s="24"/>
    </row>
    <row r="142" ht="12.75">
      <c r="B142" s="24"/>
    </row>
    <row r="143" ht="12.75">
      <c r="B143" s="24"/>
    </row>
    <row r="144" ht="12.75">
      <c r="B144" s="24"/>
    </row>
    <row r="145" ht="12.75">
      <c r="B145" s="24"/>
    </row>
    <row r="146" ht="12.75">
      <c r="B146" s="24"/>
    </row>
    <row r="147" ht="12.75">
      <c r="B147" s="24"/>
    </row>
    <row r="148" ht="12.75">
      <c r="B148" s="24"/>
    </row>
    <row r="149" ht="12.75">
      <c r="B149" s="24"/>
    </row>
    <row r="150" ht="12.75">
      <c r="B150" s="24"/>
    </row>
    <row r="151" ht="12.75">
      <c r="B151" s="24"/>
    </row>
    <row r="152" ht="12.75">
      <c r="B152" s="24"/>
    </row>
    <row r="153" ht="12.75">
      <c r="B153" s="24"/>
    </row>
    <row r="154" ht="12.75">
      <c r="B154" s="24"/>
    </row>
    <row r="155" ht="12.75">
      <c r="B155" s="24"/>
    </row>
    <row r="156" ht="12.75">
      <c r="B156" s="24"/>
    </row>
    <row r="157" ht="12.75">
      <c r="B157" s="24"/>
    </row>
    <row r="158" ht="12.75">
      <c r="B158" s="24"/>
    </row>
    <row r="159" ht="12.75">
      <c r="B159" s="24"/>
    </row>
    <row r="160" ht="12.75">
      <c r="B160" s="24"/>
    </row>
    <row r="161" ht="12.75">
      <c r="B161" s="24"/>
    </row>
    <row r="162" ht="12.75">
      <c r="B162" s="24"/>
    </row>
    <row r="163" ht="12.75">
      <c r="B163" s="24"/>
    </row>
    <row r="164" ht="12.75">
      <c r="B164" s="24"/>
    </row>
    <row r="165" ht="12.75">
      <c r="B165" s="24"/>
    </row>
    <row r="166" ht="12.75">
      <c r="B166" s="24"/>
    </row>
    <row r="167" ht="12.75">
      <c r="B167" s="24"/>
    </row>
    <row r="168" ht="12.75">
      <c r="B168" s="24"/>
    </row>
    <row r="169" ht="12.75">
      <c r="B169" s="24"/>
    </row>
    <row r="170" ht="12.75">
      <c r="B170" s="24"/>
    </row>
    <row r="171" ht="12.75">
      <c r="B171" s="24"/>
    </row>
    <row r="172" ht="12.75">
      <c r="B172" s="24"/>
    </row>
    <row r="173" ht="12.75">
      <c r="B173" s="24"/>
    </row>
    <row r="174" ht="12.75">
      <c r="B174" s="24"/>
    </row>
    <row r="175" ht="12.75">
      <c r="B175" s="24"/>
    </row>
    <row r="176" ht="12.75">
      <c r="B176" s="24"/>
    </row>
    <row r="177" ht="12.75">
      <c r="B177" s="24"/>
    </row>
    <row r="178" ht="12.75">
      <c r="B178" s="24"/>
    </row>
    <row r="179" ht="12.75">
      <c r="B179" s="24"/>
    </row>
    <row r="180" ht="12.75">
      <c r="B180" s="24"/>
    </row>
    <row r="181" ht="12.75">
      <c r="B181" s="24"/>
    </row>
    <row r="182" ht="12.75">
      <c r="B182" s="24"/>
    </row>
    <row r="183" ht="12.75">
      <c r="B183" s="24"/>
    </row>
    <row r="184" ht="12.75">
      <c r="B184" s="24"/>
    </row>
    <row r="185" ht="12.75">
      <c r="B185" s="24"/>
    </row>
    <row r="186" ht="12.75">
      <c r="B186" s="24"/>
    </row>
    <row r="187" ht="12.75">
      <c r="B187" s="24"/>
    </row>
    <row r="188" ht="12.75">
      <c r="B188" s="24"/>
    </row>
    <row r="189" ht="12.75">
      <c r="B189" s="24"/>
    </row>
    <row r="190" ht="12.75">
      <c r="B190" s="24"/>
    </row>
    <row r="191" ht="12.75">
      <c r="B191" s="24"/>
    </row>
    <row r="192" ht="12.75">
      <c r="B192" s="24"/>
    </row>
    <row r="193" ht="12.75">
      <c r="B193" s="24"/>
    </row>
    <row r="194" ht="12.75">
      <c r="B194" s="24"/>
    </row>
    <row r="195" ht="12.75">
      <c r="B195" s="24"/>
    </row>
    <row r="196" ht="12.75">
      <c r="B196" s="24"/>
    </row>
    <row r="197" ht="12.75">
      <c r="B197" s="24"/>
    </row>
    <row r="198" ht="12.75">
      <c r="B198" s="24"/>
    </row>
    <row r="199" ht="12.75">
      <c r="B199" s="24"/>
    </row>
    <row r="200" ht="12.75">
      <c r="B200" s="24"/>
    </row>
    <row r="201" ht="12.75">
      <c r="B201" s="24"/>
    </row>
    <row r="202" ht="12.75">
      <c r="B202" s="24"/>
    </row>
    <row r="203" ht="12.75">
      <c r="B203" s="24"/>
    </row>
    <row r="204" ht="12.75">
      <c r="B204" s="24"/>
    </row>
    <row r="205" ht="12.75">
      <c r="B205" s="24"/>
    </row>
    <row r="206" ht="12.75">
      <c r="B206" s="24"/>
    </row>
    <row r="207" ht="12.75">
      <c r="B207" s="24"/>
    </row>
    <row r="208" ht="12.75">
      <c r="B208" s="24"/>
    </row>
    <row r="209" ht="12.75">
      <c r="B209" s="24"/>
    </row>
    <row r="210" ht="12.75">
      <c r="B210" s="24"/>
    </row>
    <row r="211" ht="12.75">
      <c r="B211" s="24"/>
    </row>
    <row r="212" ht="12.75">
      <c r="B212" s="24"/>
    </row>
    <row r="213" ht="12.75">
      <c r="B213" s="24"/>
    </row>
    <row r="214" ht="12.75">
      <c r="B214" s="24"/>
    </row>
    <row r="215" ht="12.75">
      <c r="B215" s="24"/>
    </row>
    <row r="216" ht="12.75">
      <c r="B216" s="24"/>
    </row>
    <row r="217" ht="12.75">
      <c r="B217" s="24"/>
    </row>
    <row r="218" ht="12.75">
      <c r="B218" s="24"/>
    </row>
    <row r="219" ht="12.75">
      <c r="B219" s="24"/>
    </row>
    <row r="220" ht="12.75">
      <c r="B220" s="24"/>
    </row>
    <row r="221" ht="12.75">
      <c r="B221" s="24"/>
    </row>
    <row r="222" ht="12.75">
      <c r="B222" s="24"/>
    </row>
    <row r="223" ht="12.75">
      <c r="B223" s="24"/>
    </row>
    <row r="224" ht="12.75">
      <c r="B224" s="24"/>
    </row>
    <row r="225" ht="12.75">
      <c r="B225" s="24"/>
    </row>
  </sheetData>
  <sheetProtection selectLockedCells="1" selectUnlockedCells="1"/>
  <mergeCells count="13">
    <mergeCell ref="A1:E1"/>
    <mergeCell ref="A5:E5"/>
    <mergeCell ref="A14:E14"/>
    <mergeCell ref="A21:E21"/>
    <mergeCell ref="A27:E27"/>
    <mergeCell ref="A36:E36"/>
    <mergeCell ref="A47:E47"/>
    <mergeCell ref="A55:E55"/>
    <mergeCell ref="A64:E64"/>
    <mergeCell ref="A71:E71"/>
    <mergeCell ref="A81:E81"/>
    <mergeCell ref="A88:E88"/>
    <mergeCell ref="A95:E9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2018-01-23T13:34:42Z</cp:lastPrinted>
  <dcterms:modified xsi:type="dcterms:W3CDTF">2018-04-01T09:06:34Z</dcterms:modified>
  <cp:category/>
  <cp:version/>
  <cp:contentType/>
  <cp:contentStatus/>
  <cp:revision>309</cp:revision>
</cp:coreProperties>
</file>