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5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<sst xmlns="http://schemas.openxmlformats.org/spreadsheetml/2006/main" count="253" uniqueCount="94">
  <si>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</si>
  <si>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</si>
  <si>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</si>
  <si>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</si>
  <si>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</si>
  <si>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</si>
  <si>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</si>
  <si>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</si>
  <si>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</si>
  <si>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</si>
  <si>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</si>
  <si>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</si>
  <si>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</si>
  <si>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</si>
  <si>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Котлостроительная</t>
  </si>
  <si>
    <t>01.01.2013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</si>
  <si>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</si>
  <si>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</si>
  <si>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</si>
  <si>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</si>
  <si>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</si>
  <si>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</si>
  <si>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</si>
  <si>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</si>
  <si>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</si>
  <si>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</si>
  <si>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</si>
  <si>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</si>
  <si>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</si>
  <si>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</si>
  <si>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</si>
  <si>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</si>
  <si>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</si>
  <si>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</si>
  <si>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</si>
  <si>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</si>
  <si>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</si>
  <si>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</si>
  <si>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</si>
  <si>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</si>
  <si>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</si>
  <si>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Январь 2017 г</t>
  </si>
  <si>
    <t>Вид работ</t>
  </si>
  <si>
    <t>Место проведения работ</t>
  </si>
  <si>
    <t>Сумма</t>
  </si>
  <si>
    <t>установка стеклопакета</t>
  </si>
  <si>
    <t>Котлостроительная  7</t>
  </si>
  <si>
    <t>Под 2</t>
  </si>
  <si>
    <t>ИТОГО</t>
  </si>
  <si>
    <t>Апрель 2017</t>
  </si>
  <si>
    <t>смена дверного блока (с изготовлением) выход на кровлю</t>
  </si>
  <si>
    <t>1-й подъезд</t>
  </si>
  <si>
    <t>Ноябрь 2017 г</t>
  </si>
  <si>
    <t>Смена трубопровода ф 32,57,76,89,108 мм</t>
  </si>
  <si>
    <t>чердак (ЦО)</t>
  </si>
  <si>
    <t>Декабрь 2017 г</t>
  </si>
  <si>
    <t>теплоизоляция трубопровода ЦО в жилом доме</t>
  </si>
  <si>
    <t>чердак</t>
  </si>
  <si>
    <t>масляная окраска трубопровода ф 50,76,89,108,159 мм</t>
  </si>
  <si>
    <t>ВСЕГО</t>
  </si>
  <si>
    <t>Январь 2017 г.</t>
  </si>
  <si>
    <t>Т/о УУТЭ ЦО</t>
  </si>
  <si>
    <t>Котлостроительная, 7</t>
  </si>
  <si>
    <t>ППР электрооборудования</t>
  </si>
  <si>
    <t>ремонт подъездного освещения</t>
  </si>
  <si>
    <t>Под.4</t>
  </si>
  <si>
    <t>обход и осмотр подвалов и инженерных коммуникаций</t>
  </si>
  <si>
    <t>Февраль 2017 г</t>
  </si>
  <si>
    <t>Март 2017</t>
  </si>
  <si>
    <t xml:space="preserve">устранение непрогрева системы ЦО </t>
  </si>
  <si>
    <t>кв.24</t>
  </si>
  <si>
    <t>периодический осмотр вентиляционных каналов и дымоходов</t>
  </si>
  <si>
    <t>кв.1,2,3,4,6,7,8,10,12,16,17,19,22,24,26,27,30,31,32,33,34,38,39,40,41,42</t>
  </si>
  <si>
    <t>благоустройство придомовой территории (окраска деревьев)</t>
  </si>
  <si>
    <t>слив воды из системы</t>
  </si>
  <si>
    <t>закрытие отопительного периода</t>
  </si>
  <si>
    <t>Май 2017</t>
  </si>
  <si>
    <t>кв. 1,2,3,4,6,7,8,10,12,16,17,19,22,24,26,27,30,31,32,33,34,38,40,41,42</t>
  </si>
  <si>
    <t>ремонт электроосвещения в подъезде и над подъездом (смена ламп)</t>
  </si>
  <si>
    <t>Подъезд 3,4</t>
  </si>
  <si>
    <t>Июнь 2017 г</t>
  </si>
  <si>
    <t>гидравлические испытания внутридомовой  системы ЦО</t>
  </si>
  <si>
    <t>Июль 2017 г</t>
  </si>
  <si>
    <t>Август 2017 г</t>
  </si>
  <si>
    <t>Сентябрь 2017 г</t>
  </si>
  <si>
    <t>Октябрь 2017 г</t>
  </si>
  <si>
    <t>промывка системы ЦО</t>
  </si>
  <si>
    <t xml:space="preserve">ликвидация воздушных пробок в стояках </t>
  </si>
  <si>
    <t>кв. 1,3,5,7,23,25,29,33,27,31,35,37,39,41,43</t>
  </si>
  <si>
    <t>очистка воронок водосточных труб и свесов желобов от мусора</t>
  </si>
  <si>
    <t>пусконаладочные работы УУТЭ</t>
  </si>
  <si>
    <t>подвал</t>
  </si>
  <si>
    <t>ремонт и поверка оборудования (ПРЭМ, ВКТ-7, КТСП — термопреобразователя)</t>
  </si>
  <si>
    <t>т/о общедомовых приборов учета электроэнергии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</si>
</sst>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/>
    </xf>
    <xf numFmtId="164" fontId="0" fillId="0" borderId="0" xfId="0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justify" wrapText="1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 wrapText="1"/>
    </xf>
    <xf numFmtId="164" fontId="0" fillId="0" borderId="1" xfId="0" applyFill="1" applyBorder="1" applyAlignment="1">
      <alignment wrapText="1"/>
    </xf>
    <xf numFmtId="166" fontId="6" fillId="0" borderId="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justify" wrapText="1"/>
    </xf>
    <xf numFmtId="164" fontId="4" fillId="0" borderId="1" xfId="0" applyFont="1" applyFill="1" applyBorder="1" applyAlignment="1">
      <alignment horizontal="justify" wrapText="1"/>
    </xf>
    <xf numFmtId="164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4" fillId="0" borderId="0" xfId="0" applyFont="1" applyFill="1" applyAlignment="1">
      <alignment horizontal="center"/>
    </xf>
    <xf numFmtId="164" fontId="8" fillId="0" borderId="2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center"/>
    </xf>
    <xf numFmtId="164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403">
          <cell r="E1403">
            <v>18903.74</v>
          </cell>
          <cell r="F1403">
            <v>-20788.51</v>
          </cell>
          <cell r="G1403">
            <v>146610.55</v>
          </cell>
          <cell r="H1403">
            <v>142717.86000000002</v>
          </cell>
          <cell r="I1403">
            <v>115643.44</v>
          </cell>
          <cell r="J1403">
            <v>6285.910000000018</v>
          </cell>
          <cell r="K1403">
            <v>22796.429999999964</v>
          </cell>
        </row>
        <row r="1404"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E1405">
            <v>8275.89</v>
          </cell>
          <cell r="F1405">
            <v>84674.31</v>
          </cell>
          <cell r="G1405">
            <v>46512.44</v>
          </cell>
          <cell r="H1405">
            <v>50451.79</v>
          </cell>
          <cell r="I1405">
            <v>0</v>
          </cell>
          <cell r="J1405">
            <v>135126.1</v>
          </cell>
          <cell r="K1405">
            <v>4336.540000000001</v>
          </cell>
        </row>
        <row r="1406">
          <cell r="E1406">
            <v>6787.59</v>
          </cell>
          <cell r="F1406">
            <v>52310.38</v>
          </cell>
          <cell r="G1406">
            <v>10999.170000000002</v>
          </cell>
          <cell r="H1406">
            <v>10595.05</v>
          </cell>
          <cell r="I1406">
            <v>0</v>
          </cell>
          <cell r="J1406">
            <v>62905.42999999999</v>
          </cell>
          <cell r="K1406">
            <v>7191.710000000003</v>
          </cell>
        </row>
        <row r="1407"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10">
          <cell r="E1410">
            <v>7393.5</v>
          </cell>
          <cell r="F1410">
            <v>-72131.76999999999</v>
          </cell>
          <cell r="G1410">
            <v>24434.72</v>
          </cell>
          <cell r="H1410">
            <v>24243.05</v>
          </cell>
          <cell r="I1410">
            <v>38145.409999999996</v>
          </cell>
          <cell r="J1410">
            <v>-86034.12999999998</v>
          </cell>
          <cell r="K1410">
            <v>7585.170000000004</v>
          </cell>
        </row>
        <row r="1411">
          <cell r="E1411">
            <v>8880.49</v>
          </cell>
          <cell r="F1411">
            <v>-8880.49</v>
          </cell>
          <cell r="G1411">
            <v>55163.259999999995</v>
          </cell>
          <cell r="H1411">
            <v>54847.00000000001</v>
          </cell>
          <cell r="I1411">
            <v>55163.259999999995</v>
          </cell>
          <cell r="J1411">
            <v>-9196.749999999987</v>
          </cell>
          <cell r="K1411">
            <v>9196.749999999987</v>
          </cell>
        </row>
        <row r="1412">
          <cell r="E1412">
            <v>1976.2999999999997</v>
          </cell>
          <cell r="F1412">
            <v>18638.829999999998</v>
          </cell>
          <cell r="G1412">
            <v>18620.54</v>
          </cell>
          <cell r="H1412">
            <v>18506.3</v>
          </cell>
          <cell r="I1412">
            <v>8480</v>
          </cell>
          <cell r="J1412">
            <v>28665.129999999997</v>
          </cell>
          <cell r="K1412">
            <v>2090.5399999999986</v>
          </cell>
        </row>
        <row r="1413">
          <cell r="E1413">
            <v>1832.56</v>
          </cell>
          <cell r="F1413">
            <v>8931.800000000001</v>
          </cell>
          <cell r="G1413">
            <v>16447.990000000005</v>
          </cell>
          <cell r="H1413">
            <v>16347.259999999998</v>
          </cell>
          <cell r="I1413">
            <v>60251.11000000001</v>
          </cell>
          <cell r="J1413">
            <v>-34972.05</v>
          </cell>
          <cell r="K1413">
            <v>1933.2900000000059</v>
          </cell>
        </row>
        <row r="1414">
          <cell r="E1414">
            <v>561.12</v>
          </cell>
          <cell r="F1414">
            <v>-10145.79</v>
          </cell>
          <cell r="G1414">
            <v>2854.95</v>
          </cell>
          <cell r="H1414">
            <v>2837.55</v>
          </cell>
          <cell r="I1414">
            <v>0</v>
          </cell>
          <cell r="J1414">
            <v>-7308.240000000001</v>
          </cell>
          <cell r="K1414">
            <v>578.52</v>
          </cell>
        </row>
        <row r="1415">
          <cell r="E1415">
            <v>17.56</v>
          </cell>
          <cell r="F1415">
            <v>395.69</v>
          </cell>
          <cell r="G1415">
            <v>93.09</v>
          </cell>
          <cell r="H1415">
            <v>92.53999999999999</v>
          </cell>
          <cell r="I1415">
            <v>0</v>
          </cell>
          <cell r="J1415">
            <v>488.23</v>
          </cell>
          <cell r="K1415">
            <v>18.110000000000007</v>
          </cell>
        </row>
        <row r="1416">
          <cell r="E1416">
            <v>3814.01</v>
          </cell>
          <cell r="F1416">
            <v>-3814.01</v>
          </cell>
          <cell r="G1416">
            <v>28803.150000000005</v>
          </cell>
          <cell r="H1416">
            <v>28647.6</v>
          </cell>
          <cell r="I1416">
            <v>28803.150000000005</v>
          </cell>
          <cell r="J1416">
            <v>-3969.5600000000045</v>
          </cell>
          <cell r="K1416">
            <v>3969.5600000000045</v>
          </cell>
        </row>
        <row r="1417">
          <cell r="E1417">
            <v>3660.54</v>
          </cell>
          <cell r="F1417">
            <v>-1674.6400000000003</v>
          </cell>
          <cell r="G1417">
            <v>19240.980000000003</v>
          </cell>
          <cell r="H1417">
            <v>19123.49</v>
          </cell>
          <cell r="I1417">
            <v>22601.332040000005</v>
          </cell>
          <cell r="J1417">
            <v>-5152.482040000004</v>
          </cell>
          <cell r="K1417">
            <v>3778.030000000003</v>
          </cell>
        </row>
        <row r="1418">
          <cell r="E1418">
            <v>501.34000000000003</v>
          </cell>
          <cell r="F1418">
            <v>-47501.19</v>
          </cell>
          <cell r="G1418">
            <v>2544.7800000000007</v>
          </cell>
          <cell r="H1418">
            <v>2529.1</v>
          </cell>
          <cell r="I1418">
            <v>0</v>
          </cell>
          <cell r="J1418">
            <v>-44972.090000000004</v>
          </cell>
          <cell r="K1418">
            <v>517.0200000000007</v>
          </cell>
        </row>
        <row r="1420">
          <cell r="E1420">
            <v>6888.41</v>
          </cell>
          <cell r="F1420">
            <v>-6883</v>
          </cell>
          <cell r="G1420">
            <v>55792.52000000002</v>
          </cell>
          <cell r="H1420">
            <v>54272.499999999985</v>
          </cell>
          <cell r="I1420">
            <v>55792.52000000002</v>
          </cell>
          <cell r="J1420">
            <v>-8403.020000000033</v>
          </cell>
          <cell r="K1420">
            <v>8408.430000000037</v>
          </cell>
        </row>
        <row r="1421">
          <cell r="E1421">
            <v>0</v>
          </cell>
          <cell r="F1421">
            <v>0</v>
          </cell>
          <cell r="G1421">
            <v>3122.5699999999997</v>
          </cell>
          <cell r="H1421">
            <v>4354.210000000001</v>
          </cell>
          <cell r="I1421">
            <v>2700.6499999999996</v>
          </cell>
          <cell r="J1421">
            <v>1653.5600000000009</v>
          </cell>
          <cell r="K1421">
            <v>-1231.6400000000008</v>
          </cell>
        </row>
        <row r="1422">
          <cell r="E1422">
            <v>0</v>
          </cell>
          <cell r="F1422">
            <v>0</v>
          </cell>
          <cell r="G1422">
            <v>27905.46</v>
          </cell>
          <cell r="H1422">
            <v>19747.629999999997</v>
          </cell>
          <cell r="I1422">
            <v>25914.76</v>
          </cell>
          <cell r="J1422">
            <v>-6167.129999999999</v>
          </cell>
          <cell r="K1422">
            <v>8157.83</v>
          </cell>
        </row>
        <row r="1423">
          <cell r="E1423">
            <v>4201.49</v>
          </cell>
          <cell r="F1423">
            <v>127.14999999999964</v>
          </cell>
          <cell r="G1423">
            <v>26990.370000000006</v>
          </cell>
          <cell r="H1423">
            <v>26220.870000000003</v>
          </cell>
          <cell r="I1423">
            <v>26990.370000000006</v>
          </cell>
          <cell r="J1423">
            <v>-642.3500000000031</v>
          </cell>
          <cell r="K1423">
            <v>4970.990000000003</v>
          </cell>
        </row>
        <row r="1424">
          <cell r="E1424">
            <v>10380.400000000001</v>
          </cell>
          <cell r="F1424">
            <v>-8497.16</v>
          </cell>
          <cell r="G1424">
            <v>62643.66</v>
          </cell>
          <cell r="H1424">
            <v>60888.22000000001</v>
          </cell>
          <cell r="I1424">
            <v>62643.66</v>
          </cell>
          <cell r="J1424">
            <v>-10252.599999999993</v>
          </cell>
          <cell r="K1424">
            <v>12135.839999999993</v>
          </cell>
        </row>
        <row r="1425">
          <cell r="E1425">
            <v>13906.42</v>
          </cell>
          <cell r="F1425">
            <v>-13906.42</v>
          </cell>
          <cell r="G1425">
            <v>83303.17</v>
          </cell>
          <cell r="H1425">
            <v>80969.74999999999</v>
          </cell>
          <cell r="I1425">
            <v>83303.17</v>
          </cell>
          <cell r="J1425">
            <v>-16239.840000000006</v>
          </cell>
          <cell r="K1425">
            <v>16239.840000000013</v>
          </cell>
        </row>
        <row r="1426">
          <cell r="E1426">
            <v>10515.27</v>
          </cell>
          <cell r="F1426">
            <v>-10515.27</v>
          </cell>
          <cell r="G1426">
            <v>60738.90999999998</v>
          </cell>
          <cell r="H1426">
            <v>59156.51</v>
          </cell>
          <cell r="I1426">
            <v>60738.90999999998</v>
          </cell>
          <cell r="J1426">
            <v>-12097.669999999976</v>
          </cell>
          <cell r="K1426">
            <v>12097.669999999976</v>
          </cell>
        </row>
        <row r="1427">
          <cell r="E1427">
            <v>4636.679999999999</v>
          </cell>
          <cell r="F1427">
            <v>-4636.679999999999</v>
          </cell>
          <cell r="G1427">
            <v>28637.26</v>
          </cell>
          <cell r="H1427">
            <v>27448.640000000003</v>
          </cell>
          <cell r="I1427">
            <v>28637.26</v>
          </cell>
          <cell r="J1427">
            <v>-5825.299999999995</v>
          </cell>
          <cell r="K1427">
            <v>5825.299999999995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I12" sqref="I12"/>
    </sheetView>
  </sheetViews>
  <sheetFormatPr defaultColWidth="12.57421875" defaultRowHeight="12.75"/>
  <cols>
    <col min="1" max="1" width="8.140625" style="0" customWidth="1"/>
    <col min="2" max="2" width="24.140625" style="0" customWidth="1"/>
    <col min="3" max="3" width="6.421875" style="0" customWidth="1"/>
    <col min="4" max="4" width="0" style="0" hidden="1" customWidth="1"/>
    <col min="5" max="5" width="17.140625" style="0" customWidth="1"/>
    <col min="6" max="6" width="18.28125" style="0" customWidth="1"/>
    <col min="7" max="7" width="19.00390625" style="0" customWidth="1"/>
    <col min="8" max="8" width="18.8515625" style="0" customWidth="1"/>
    <col min="9" max="9" width="20.8515625" style="0" customWidth="1"/>
    <col min="10" max="10" width="17.7109375" style="0" customWidth="1"/>
    <col min="11" max="11" width="20.8515625" style="0" customWidth="1"/>
    <col min="12" max="12" width="16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5"/>
    </row>
    <row r="3" spans="1:12" s="2" customFormat="1" ht="12.75" customHeight="1">
      <c r="A3" s="4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s="2" customFormat="1" ht="30" customHeight="1">
      <c r="A4" s="4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s="2" customFormat="1" ht="12.75" hidden="1">
      <c r="A5" s="3">
        <v>43</v>
      </c>
      <c r="B5" s="6" t="s">
        <v>14</v>
      </c>
      <c r="C5" s="9">
        <v>7</v>
      </c>
      <c r="D5" s="3"/>
      <c r="E5" s="3"/>
      <c r="F5" s="3"/>
      <c r="G5" s="3"/>
      <c r="H5" s="3"/>
      <c r="I5" s="3"/>
      <c r="J5" s="3"/>
      <c r="K5" s="3"/>
      <c r="L5" s="10" t="s">
        <v>15</v>
      </c>
    </row>
    <row r="6" spans="1:12" s="2" customFormat="1" ht="12.75" hidden="1">
      <c r="A6" s="3">
        <v>3</v>
      </c>
      <c r="B6" s="3"/>
      <c r="C6" s="3"/>
      <c r="D6" s="3" t="s">
        <v>16</v>
      </c>
      <c r="E6" s="11">
        <f>'[1]Лицевые счета домов свод'!E1403</f>
        <v>18903.74</v>
      </c>
      <c r="F6" s="11">
        <f>'[1]Лицевые счета домов свод'!F1403</f>
        <v>-20788.51</v>
      </c>
      <c r="G6" s="11">
        <f>'[1]Лицевые счета домов свод'!G1403</f>
        <v>146610.55</v>
      </c>
      <c r="H6" s="11">
        <f>'[1]Лицевые счета домов свод'!H1403</f>
        <v>142717.86000000002</v>
      </c>
      <c r="I6" s="11">
        <f>'[1]Лицевые счета домов свод'!I1403</f>
        <v>115643.44</v>
      </c>
      <c r="J6" s="11">
        <f>'[1]Лицевые счета домов свод'!J1403</f>
        <v>6285.910000000018</v>
      </c>
      <c r="K6" s="11">
        <f>'[1]Лицевые счета домов свод'!K1403</f>
        <v>22796.429999999964</v>
      </c>
      <c r="L6" s="5"/>
    </row>
    <row r="7" spans="1:12" s="2" customFormat="1" ht="12.75" hidden="1">
      <c r="A7" s="3"/>
      <c r="B7" s="3"/>
      <c r="C7" s="3"/>
      <c r="D7" s="3" t="s">
        <v>17</v>
      </c>
      <c r="E7" s="11">
        <f>'[1]Лицевые счета домов свод'!E1404</f>
        <v>0</v>
      </c>
      <c r="F7" s="11">
        <f>'[1]Лицевые счета домов свод'!F1404</f>
        <v>0</v>
      </c>
      <c r="G7" s="11">
        <f>'[1]Лицевые счета домов свод'!G1404</f>
        <v>0</v>
      </c>
      <c r="H7" s="11">
        <f>'[1]Лицевые счета домов свод'!H1404</f>
        <v>0</v>
      </c>
      <c r="I7" s="11">
        <f>'[1]Лицевые счета домов свод'!I1404</f>
        <v>0</v>
      </c>
      <c r="J7" s="11">
        <f>'[1]Лицевые счета домов свод'!J1404</f>
        <v>0</v>
      </c>
      <c r="K7" s="11">
        <f>'[1]Лицевые счета домов свод'!K1404</f>
        <v>0</v>
      </c>
      <c r="L7" s="5"/>
    </row>
    <row r="8" spans="1:12" s="2" customFormat="1" ht="12.75" hidden="1">
      <c r="A8" s="3"/>
      <c r="B8" s="3"/>
      <c r="C8" s="3"/>
      <c r="D8" s="3" t="s">
        <v>18</v>
      </c>
      <c r="E8" s="11">
        <f>'[1]Лицевые счета домов свод'!E1405</f>
        <v>8275.89</v>
      </c>
      <c r="F8" s="11">
        <f>'[1]Лицевые счета домов свод'!F1405</f>
        <v>84674.31</v>
      </c>
      <c r="G8" s="11">
        <f>'[1]Лицевые счета домов свод'!G1405</f>
        <v>46512.44</v>
      </c>
      <c r="H8" s="11">
        <f>'[1]Лицевые счета домов свод'!H1405</f>
        <v>50451.79</v>
      </c>
      <c r="I8" s="11">
        <f>'[1]Лицевые счета домов свод'!I1405</f>
        <v>0</v>
      </c>
      <c r="J8" s="11">
        <f>'[1]Лицевые счета домов свод'!J1405</f>
        <v>135126.1</v>
      </c>
      <c r="K8" s="11">
        <f>'[1]Лицевые счета домов свод'!K1405</f>
        <v>4336.540000000001</v>
      </c>
      <c r="L8" s="5"/>
    </row>
    <row r="9" spans="1:12" s="2" customFormat="1" ht="12.75" hidden="1">
      <c r="A9" s="3"/>
      <c r="B9" s="3"/>
      <c r="C9" s="3"/>
      <c r="D9" s="3" t="s">
        <v>19</v>
      </c>
      <c r="E9" s="11">
        <f>'[1]Лицевые счета домов свод'!E1406</f>
        <v>6787.59</v>
      </c>
      <c r="F9" s="11">
        <f>'[1]Лицевые счета домов свод'!F1406</f>
        <v>52310.38</v>
      </c>
      <c r="G9" s="11">
        <f>'[1]Лицевые счета домов свод'!G1406</f>
        <v>10999.170000000002</v>
      </c>
      <c r="H9" s="11">
        <f>'[1]Лицевые счета домов свод'!H1406</f>
        <v>10595.05</v>
      </c>
      <c r="I9" s="11">
        <f>'[1]Лицевые счета домов свод'!I1406</f>
        <v>0</v>
      </c>
      <c r="J9" s="11">
        <f>'[1]Лицевые счета домов свод'!J1406</f>
        <v>62905.42999999999</v>
      </c>
      <c r="K9" s="11">
        <f>'[1]Лицевые счета домов свод'!K1406</f>
        <v>7191.710000000003</v>
      </c>
      <c r="L9" s="5"/>
    </row>
    <row r="10" spans="1:12" s="2" customFormat="1" ht="12.75" hidden="1">
      <c r="A10" s="3"/>
      <c r="B10" s="3"/>
      <c r="C10" s="3"/>
      <c r="D10" s="3" t="s">
        <v>20</v>
      </c>
      <c r="E10" s="11">
        <f>'[1]Лицевые счета домов свод'!E1407</f>
        <v>0</v>
      </c>
      <c r="F10" s="11">
        <f>'[1]Лицевые счета домов свод'!F1407</f>
        <v>0</v>
      </c>
      <c r="G10" s="11">
        <f>'[1]Лицевые счета домов свод'!G1407</f>
        <v>0</v>
      </c>
      <c r="H10" s="11">
        <f>'[1]Лицевые счета домов свод'!H1407</f>
        <v>0</v>
      </c>
      <c r="I10" s="11">
        <f>'[1]Лицевые счета домов свод'!I1407</f>
        <v>0</v>
      </c>
      <c r="J10" s="11">
        <f>'[1]Лицевые счета домов свод'!J1407</f>
        <v>0</v>
      </c>
      <c r="K10" s="11">
        <f>'[1]Лицевые счета домов свод'!K1407</f>
        <v>0</v>
      </c>
      <c r="L10" s="5"/>
    </row>
    <row r="11" spans="1:12" s="2" customFormat="1" ht="12.75" hidden="1">
      <c r="A11" s="3"/>
      <c r="B11" s="3"/>
      <c r="C11" s="3"/>
      <c r="D11" s="3" t="s">
        <v>21</v>
      </c>
      <c r="E11" s="11">
        <f>'[1]Лицевые счета домов свод'!E1408</f>
        <v>0</v>
      </c>
      <c r="F11" s="11">
        <f>'[1]Лицевые счета домов свод'!F1408</f>
        <v>0</v>
      </c>
      <c r="G11" s="11">
        <f>'[1]Лицевые счета домов свод'!G1408</f>
        <v>0</v>
      </c>
      <c r="H11" s="11">
        <f>'[1]Лицевые счета домов свод'!H1408</f>
        <v>0</v>
      </c>
      <c r="I11" s="11">
        <f>'[1]Лицевые счета домов свод'!I1408</f>
        <v>0</v>
      </c>
      <c r="J11" s="11">
        <f>'[1]Лицевые счета домов свод'!J1408</f>
        <v>0</v>
      </c>
      <c r="K11" s="11">
        <f>'[1]Лицевые счета домов свод'!K1408</f>
        <v>0</v>
      </c>
      <c r="L11" s="5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33967.22</v>
      </c>
      <c r="F12" s="4">
        <f>SUM(F6:F11)</f>
        <v>116196.18000000001</v>
      </c>
      <c r="G12" s="4">
        <f>SUM(G6:G11)</f>
        <v>204122.15999999997</v>
      </c>
      <c r="H12" s="4">
        <f>SUM(H6:H11)</f>
        <v>203764.7</v>
      </c>
      <c r="I12" s="4">
        <f>SUM(I6:I11)</f>
        <v>115643.44</v>
      </c>
      <c r="J12" s="4">
        <f>SUM(J6:J11)</f>
        <v>204317.44</v>
      </c>
      <c r="K12" s="4">
        <f>SUM(K6:K11)</f>
        <v>34324.679999999964</v>
      </c>
      <c r="L12" s="5"/>
    </row>
    <row r="13" spans="1:12" s="2" customFormat="1" ht="12.75" hidden="1">
      <c r="A13" s="3"/>
      <c r="B13" s="3"/>
      <c r="C13" s="3"/>
      <c r="D13" s="12" t="s">
        <v>23</v>
      </c>
      <c r="E13" s="11">
        <f>'[1]Лицевые счета домов свод'!E1410</f>
        <v>7393.5</v>
      </c>
      <c r="F13" s="11">
        <f>'[1]Лицевые счета домов свод'!F1410</f>
        <v>-72131.76999999999</v>
      </c>
      <c r="G13" s="11">
        <f>'[1]Лицевые счета домов свод'!G1410</f>
        <v>24434.72</v>
      </c>
      <c r="H13" s="11">
        <f>'[1]Лицевые счета домов свод'!H1410</f>
        <v>24243.05</v>
      </c>
      <c r="I13" s="11">
        <f>'[1]Лицевые счета домов свод'!I1410</f>
        <v>38145.409999999996</v>
      </c>
      <c r="J13" s="11">
        <f>'[1]Лицевые счета домов свод'!J1410</f>
        <v>-86034.12999999998</v>
      </c>
      <c r="K13" s="11">
        <f>'[1]Лицевые счета домов свод'!K1410</f>
        <v>7585.170000000004</v>
      </c>
      <c r="L13" s="5"/>
    </row>
    <row r="14" spans="1:12" s="2" customFormat="1" ht="12.75" hidden="1">
      <c r="A14" s="3"/>
      <c r="B14" s="3"/>
      <c r="C14" s="3"/>
      <c r="D14" s="12" t="s">
        <v>24</v>
      </c>
      <c r="E14" s="11">
        <f>'[1]Лицевые счета домов свод'!E1411</f>
        <v>8880.49</v>
      </c>
      <c r="F14" s="11">
        <f>'[1]Лицевые счета домов свод'!F1411</f>
        <v>-8880.49</v>
      </c>
      <c r="G14" s="11">
        <f>'[1]Лицевые счета домов свод'!G1411</f>
        <v>55163.259999999995</v>
      </c>
      <c r="H14" s="11">
        <f>'[1]Лицевые счета домов свод'!H1411</f>
        <v>54847.00000000001</v>
      </c>
      <c r="I14" s="11">
        <f>'[1]Лицевые счета домов свод'!I1411</f>
        <v>55163.259999999995</v>
      </c>
      <c r="J14" s="11">
        <f>'[1]Лицевые счета домов свод'!J1411</f>
        <v>-9196.749999999987</v>
      </c>
      <c r="K14" s="11">
        <f>'[1]Лицевые счета домов свод'!K1411</f>
        <v>9196.749999999987</v>
      </c>
      <c r="L14" s="5"/>
    </row>
    <row r="15" spans="1:12" s="2" customFormat="1" ht="12.75" hidden="1">
      <c r="A15" s="3"/>
      <c r="B15" s="3"/>
      <c r="C15" s="3"/>
      <c r="D15" s="12" t="s">
        <v>25</v>
      </c>
      <c r="E15" s="11">
        <f>'[1]Лицевые счета домов свод'!E1412</f>
        <v>1976.2999999999997</v>
      </c>
      <c r="F15" s="11">
        <f>'[1]Лицевые счета домов свод'!F1412</f>
        <v>18638.829999999998</v>
      </c>
      <c r="G15" s="11">
        <f>'[1]Лицевые счета домов свод'!G1412</f>
        <v>18620.54</v>
      </c>
      <c r="H15" s="11">
        <f>'[1]Лицевые счета домов свод'!H1412</f>
        <v>18506.3</v>
      </c>
      <c r="I15" s="11">
        <f>'[1]Лицевые счета домов свод'!I1412</f>
        <v>8480</v>
      </c>
      <c r="J15" s="11">
        <f>'[1]Лицевые счета домов свод'!J1412</f>
        <v>28665.129999999997</v>
      </c>
      <c r="K15" s="11">
        <f>'[1]Лицевые счета домов свод'!K1412</f>
        <v>2090.5399999999986</v>
      </c>
      <c r="L15" s="5"/>
    </row>
    <row r="16" spans="1:12" s="2" customFormat="1" ht="12.75" hidden="1">
      <c r="A16" s="3"/>
      <c r="B16" s="3"/>
      <c r="C16" s="3"/>
      <c r="D16" s="12" t="s">
        <v>26</v>
      </c>
      <c r="E16" s="11">
        <f>'[1]Лицевые счета домов свод'!E1413</f>
        <v>1832.56</v>
      </c>
      <c r="F16" s="11">
        <f>'[1]Лицевые счета домов свод'!F1413</f>
        <v>8931.800000000001</v>
      </c>
      <c r="G16" s="11">
        <f>'[1]Лицевые счета домов свод'!G1413</f>
        <v>16447.990000000005</v>
      </c>
      <c r="H16" s="11">
        <f>'[1]Лицевые счета домов свод'!H1413</f>
        <v>16347.259999999998</v>
      </c>
      <c r="I16" s="11">
        <f>'[1]Лицевые счета домов свод'!I1413</f>
        <v>60251.11000000001</v>
      </c>
      <c r="J16" s="11">
        <f>'[1]Лицевые счета домов свод'!J1413</f>
        <v>-34972.05</v>
      </c>
      <c r="K16" s="11">
        <f>'[1]Лицевые счета домов свод'!K1413</f>
        <v>1933.2900000000059</v>
      </c>
      <c r="L16" s="5"/>
    </row>
    <row r="17" spans="1:12" s="2" customFormat="1" ht="12.75" hidden="1">
      <c r="A17" s="3"/>
      <c r="B17" s="3"/>
      <c r="C17" s="3"/>
      <c r="D17" s="3" t="s">
        <v>27</v>
      </c>
      <c r="E17" s="11">
        <f>'[1]Лицевые счета домов свод'!E1414</f>
        <v>561.12</v>
      </c>
      <c r="F17" s="11">
        <f>'[1]Лицевые счета домов свод'!F1414</f>
        <v>-10145.79</v>
      </c>
      <c r="G17" s="11">
        <f>'[1]Лицевые счета домов свод'!G1414</f>
        <v>2854.95</v>
      </c>
      <c r="H17" s="11">
        <f>'[1]Лицевые счета домов свод'!H1414</f>
        <v>2837.55</v>
      </c>
      <c r="I17" s="11">
        <f>'[1]Лицевые счета домов свод'!I1414</f>
        <v>0</v>
      </c>
      <c r="J17" s="11">
        <f>'[1]Лицевые счета домов свод'!J1414</f>
        <v>-7308.240000000001</v>
      </c>
      <c r="K17" s="11">
        <f>'[1]Лицевые счета домов свод'!K1414</f>
        <v>578.52</v>
      </c>
      <c r="L17" s="5"/>
    </row>
    <row r="18" spans="1:12" s="2" customFormat="1" ht="12.75" hidden="1">
      <c r="A18" s="3"/>
      <c r="B18" s="3"/>
      <c r="C18" s="3"/>
      <c r="D18" s="12" t="s">
        <v>28</v>
      </c>
      <c r="E18" s="11">
        <f>'[1]Лицевые счета домов свод'!E1415</f>
        <v>17.56</v>
      </c>
      <c r="F18" s="11">
        <f>'[1]Лицевые счета домов свод'!F1415</f>
        <v>395.69</v>
      </c>
      <c r="G18" s="11">
        <f>'[1]Лицевые счета домов свод'!G1415</f>
        <v>93.09</v>
      </c>
      <c r="H18" s="11">
        <f>'[1]Лицевые счета домов свод'!H1415</f>
        <v>92.53999999999999</v>
      </c>
      <c r="I18" s="11">
        <f>'[1]Лицевые счета домов свод'!I1415</f>
        <v>0</v>
      </c>
      <c r="J18" s="11">
        <f>'[1]Лицевые счета домов свод'!J1415</f>
        <v>488.23</v>
      </c>
      <c r="K18" s="11">
        <f>'[1]Лицевые счета домов свод'!K1415</f>
        <v>18.110000000000007</v>
      </c>
      <c r="L18" s="5"/>
    </row>
    <row r="19" spans="1:12" s="2" customFormat="1" ht="12.75" hidden="1">
      <c r="A19" s="3"/>
      <c r="B19" s="3"/>
      <c r="C19" s="3"/>
      <c r="D19" s="12" t="s">
        <v>29</v>
      </c>
      <c r="E19" s="11">
        <f>'[1]Лицевые счета домов свод'!E1416</f>
        <v>3814.01</v>
      </c>
      <c r="F19" s="11">
        <f>'[1]Лицевые счета домов свод'!F1416</f>
        <v>-3814.01</v>
      </c>
      <c r="G19" s="11">
        <f>'[1]Лицевые счета домов свод'!G1416</f>
        <v>28803.150000000005</v>
      </c>
      <c r="H19" s="11">
        <f>'[1]Лицевые счета домов свод'!H1416</f>
        <v>28647.6</v>
      </c>
      <c r="I19" s="11">
        <f>'[1]Лицевые счета домов свод'!I1416</f>
        <v>28803.150000000005</v>
      </c>
      <c r="J19" s="11">
        <f>'[1]Лицевые счета домов свод'!J1416</f>
        <v>-3969.5600000000045</v>
      </c>
      <c r="K19" s="11">
        <f>'[1]Лицевые счета домов свод'!K1416</f>
        <v>3969.5600000000045</v>
      </c>
      <c r="L19" s="5"/>
    </row>
    <row r="20" spans="1:12" s="2" customFormat="1" ht="12.75" hidden="1">
      <c r="A20" s="3"/>
      <c r="B20" s="3"/>
      <c r="C20" s="3"/>
      <c r="D20" s="12" t="s">
        <v>30</v>
      </c>
      <c r="E20" s="11">
        <f>'[1]Лицевые счета домов свод'!E1417</f>
        <v>3660.54</v>
      </c>
      <c r="F20" s="11">
        <f>'[1]Лицевые счета домов свод'!F1417</f>
        <v>-1674.6400000000003</v>
      </c>
      <c r="G20" s="11">
        <f>'[1]Лицевые счета домов свод'!G1417</f>
        <v>19240.980000000003</v>
      </c>
      <c r="H20" s="11">
        <f>'[1]Лицевые счета домов свод'!H1417</f>
        <v>19123.49</v>
      </c>
      <c r="I20" s="11">
        <f>'[1]Лицевые счета домов свод'!I1417</f>
        <v>22601.332040000005</v>
      </c>
      <c r="J20" s="11">
        <f>'[1]Лицевые счета домов свод'!J1417</f>
        <v>-5152.482040000004</v>
      </c>
      <c r="K20" s="11">
        <f>'[1]Лицевые счета домов свод'!K1417</f>
        <v>3778.030000000003</v>
      </c>
      <c r="L20" s="5"/>
    </row>
    <row r="21" spans="1:12" s="2" customFormat="1" ht="12.75" hidden="1">
      <c r="A21" s="3"/>
      <c r="B21" s="3"/>
      <c r="C21" s="3"/>
      <c r="D21" s="12" t="s">
        <v>31</v>
      </c>
      <c r="E21" s="11">
        <f>'[1]Лицевые счета домов свод'!E1418</f>
        <v>501.34000000000003</v>
      </c>
      <c r="F21" s="11">
        <f>'[1]Лицевые счета домов свод'!F1418</f>
        <v>-47501.19</v>
      </c>
      <c r="G21" s="11">
        <f>'[1]Лицевые счета домов свод'!G1418</f>
        <v>2544.7800000000007</v>
      </c>
      <c r="H21" s="11">
        <f>'[1]Лицевые счета домов свод'!H1418</f>
        <v>2529.1</v>
      </c>
      <c r="I21" s="11">
        <f>'[1]Лицевые счета домов свод'!I1418</f>
        <v>0</v>
      </c>
      <c r="J21" s="11">
        <f>'[1]Лицевые счета домов свод'!J1418</f>
        <v>-44972.090000000004</v>
      </c>
      <c r="K21" s="11">
        <f>'[1]Лицевые счета домов свод'!K1418</f>
        <v>517.0200000000007</v>
      </c>
      <c r="L21" s="5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28637.420000000002</v>
      </c>
      <c r="F22" s="4">
        <f>SUM(F13:F21)</f>
        <v>-116181.56999999999</v>
      </c>
      <c r="G22" s="4">
        <f>SUM(G13:G21)</f>
        <v>168203.46</v>
      </c>
      <c r="H22" s="4">
        <f>SUM(H13:H21)</f>
        <v>167173.88999999998</v>
      </c>
      <c r="I22" s="13">
        <f>SUM(I13:I21)</f>
        <v>213444.26204</v>
      </c>
      <c r="J22" s="13">
        <f>SUM(J13:J21)</f>
        <v>-162451.94204</v>
      </c>
      <c r="K22" s="13">
        <f>SUM(K13:K21)</f>
        <v>29666.990000000005</v>
      </c>
      <c r="L22" s="5"/>
    </row>
    <row r="23" spans="1:12" s="2" customFormat="1" ht="12.75" hidden="1">
      <c r="A23" s="3"/>
      <c r="B23" s="3"/>
      <c r="C23" s="3"/>
      <c r="D23" s="3" t="s">
        <v>33</v>
      </c>
      <c r="E23" s="11">
        <f>'[1]Лицевые счета домов свод'!E1420</f>
        <v>6888.41</v>
      </c>
      <c r="F23" s="11">
        <f>'[1]Лицевые счета домов свод'!F1420</f>
        <v>-6883</v>
      </c>
      <c r="G23" s="11">
        <f>'[1]Лицевые счета домов свод'!G1420</f>
        <v>55792.52000000002</v>
      </c>
      <c r="H23" s="11">
        <f>'[1]Лицевые счета домов свод'!H1420</f>
        <v>54272.499999999985</v>
      </c>
      <c r="I23" s="11">
        <f>'[1]Лицевые счета домов свод'!I1420</f>
        <v>55792.52000000002</v>
      </c>
      <c r="J23" s="11">
        <f>'[1]Лицевые счета домов свод'!J1420</f>
        <v>-8403.020000000033</v>
      </c>
      <c r="K23" s="11">
        <f>'[1]Лицевые счета домов свод'!K1420</f>
        <v>8408.430000000037</v>
      </c>
      <c r="L23" s="5"/>
    </row>
    <row r="24" spans="1:12" s="2" customFormat="1" ht="12.75" hidden="1">
      <c r="A24" s="3"/>
      <c r="B24" s="3"/>
      <c r="C24" s="3"/>
      <c r="D24" s="3" t="s">
        <v>34</v>
      </c>
      <c r="E24" s="11">
        <f>'[1]Лицевые счета домов свод'!E1421</f>
        <v>0</v>
      </c>
      <c r="F24" s="11">
        <f>'[1]Лицевые счета домов свод'!F1421</f>
        <v>0</v>
      </c>
      <c r="G24" s="11">
        <f>'[1]Лицевые счета домов свод'!G1421</f>
        <v>3122.5699999999997</v>
      </c>
      <c r="H24" s="11">
        <f>'[1]Лицевые счета домов свод'!H1421</f>
        <v>4354.210000000001</v>
      </c>
      <c r="I24" s="11">
        <f>'[1]Лицевые счета домов свод'!I1421</f>
        <v>2700.6499999999996</v>
      </c>
      <c r="J24" s="11">
        <f>'[1]Лицевые счета домов свод'!J1421</f>
        <v>1653.5600000000009</v>
      </c>
      <c r="K24" s="11">
        <f>'[1]Лицевые счета домов свод'!K1421</f>
        <v>-1231.6400000000008</v>
      </c>
      <c r="L24" s="5"/>
    </row>
    <row r="25" spans="1:12" s="2" customFormat="1" ht="12.75" hidden="1">
      <c r="A25" s="3"/>
      <c r="B25" s="3"/>
      <c r="C25" s="3"/>
      <c r="D25" s="3" t="s">
        <v>35</v>
      </c>
      <c r="E25" s="11">
        <f>'[1]Лицевые счета домов свод'!E1422</f>
        <v>0</v>
      </c>
      <c r="F25" s="11">
        <f>'[1]Лицевые счета домов свод'!F1422</f>
        <v>0</v>
      </c>
      <c r="G25" s="11">
        <f>'[1]Лицевые счета домов свод'!G1422</f>
        <v>27905.46</v>
      </c>
      <c r="H25" s="11">
        <f>'[1]Лицевые счета домов свод'!H1422</f>
        <v>19747.629999999997</v>
      </c>
      <c r="I25" s="11">
        <f>'[1]Лицевые счета домов свод'!I1422</f>
        <v>25914.76</v>
      </c>
      <c r="J25" s="11">
        <f>'[1]Лицевые счета домов свод'!J1422</f>
        <v>-6167.129999999999</v>
      </c>
      <c r="K25" s="11">
        <f>'[1]Лицевые счета домов свод'!K1422</f>
        <v>8157.83</v>
      </c>
      <c r="L25" s="5"/>
    </row>
    <row r="26" spans="1:12" s="2" customFormat="1" ht="12.75" hidden="1">
      <c r="A26" s="3"/>
      <c r="B26" s="3"/>
      <c r="C26" s="3"/>
      <c r="D26" s="3" t="s">
        <v>36</v>
      </c>
      <c r="E26" s="11">
        <f>'[1]Лицевые счета домов свод'!E1423</f>
        <v>4201.49</v>
      </c>
      <c r="F26" s="11">
        <f>'[1]Лицевые счета домов свод'!F1423</f>
        <v>127.14999999999964</v>
      </c>
      <c r="G26" s="11">
        <f>'[1]Лицевые счета домов свод'!G1423</f>
        <v>26990.370000000006</v>
      </c>
      <c r="H26" s="11">
        <f>'[1]Лицевые счета домов свод'!H1423</f>
        <v>26220.870000000003</v>
      </c>
      <c r="I26" s="11">
        <f>'[1]Лицевые счета домов свод'!I1423</f>
        <v>26990.370000000006</v>
      </c>
      <c r="J26" s="11">
        <f>'[1]Лицевые счета домов свод'!J1423</f>
        <v>-642.3500000000031</v>
      </c>
      <c r="K26" s="11">
        <f>'[1]Лицевые счета домов свод'!K1423</f>
        <v>4970.990000000003</v>
      </c>
      <c r="L26" s="5"/>
    </row>
    <row r="27" spans="1:12" s="2" customFormat="1" ht="12.75" hidden="1">
      <c r="A27" s="3"/>
      <c r="B27" s="3"/>
      <c r="C27" s="3"/>
      <c r="D27" s="3" t="s">
        <v>37</v>
      </c>
      <c r="E27" s="11">
        <f>'[1]Лицевые счета домов свод'!E1424</f>
        <v>10380.400000000001</v>
      </c>
      <c r="F27" s="11">
        <f>'[1]Лицевые счета домов свод'!F1424</f>
        <v>-8497.16</v>
      </c>
      <c r="G27" s="11">
        <f>'[1]Лицевые счета домов свод'!G1424</f>
        <v>62643.66</v>
      </c>
      <c r="H27" s="11">
        <f>'[1]Лицевые счета домов свод'!H1424</f>
        <v>60888.22000000001</v>
      </c>
      <c r="I27" s="11">
        <f>'[1]Лицевые счета домов свод'!I1424</f>
        <v>62643.66</v>
      </c>
      <c r="J27" s="11">
        <f>'[1]Лицевые счета домов свод'!J1424</f>
        <v>-10252.599999999993</v>
      </c>
      <c r="K27" s="11">
        <f>'[1]Лицевые счета домов свод'!K1424</f>
        <v>12135.839999999993</v>
      </c>
      <c r="L27" s="5"/>
    </row>
    <row r="28" spans="1:12" s="2" customFormat="1" ht="12.75" hidden="1">
      <c r="A28" s="3"/>
      <c r="B28" s="3"/>
      <c r="C28" s="3"/>
      <c r="D28" s="3" t="s">
        <v>38</v>
      </c>
      <c r="E28" s="11">
        <f>'[1]Лицевые счета домов свод'!E1425</f>
        <v>13906.42</v>
      </c>
      <c r="F28" s="11">
        <f>'[1]Лицевые счета домов свод'!F1425</f>
        <v>-13906.42</v>
      </c>
      <c r="G28" s="11">
        <f>'[1]Лицевые счета домов свод'!G1425</f>
        <v>83303.17</v>
      </c>
      <c r="H28" s="11">
        <f>'[1]Лицевые счета домов свод'!H1425</f>
        <v>80969.74999999999</v>
      </c>
      <c r="I28" s="11">
        <f>'[1]Лицевые счета домов свод'!I1425</f>
        <v>83303.17</v>
      </c>
      <c r="J28" s="11">
        <f>'[1]Лицевые счета домов свод'!J1425</f>
        <v>-16239.840000000006</v>
      </c>
      <c r="K28" s="11">
        <f>'[1]Лицевые счета домов свод'!K1425</f>
        <v>16239.840000000013</v>
      </c>
      <c r="L28" s="5"/>
    </row>
    <row r="29" spans="1:12" s="2" customFormat="1" ht="12.75" hidden="1">
      <c r="A29" s="3"/>
      <c r="B29" s="3"/>
      <c r="C29" s="3"/>
      <c r="D29" s="3" t="s">
        <v>39</v>
      </c>
      <c r="E29" s="11">
        <f>'[1]Лицевые счета домов свод'!E1426</f>
        <v>10515.27</v>
      </c>
      <c r="F29" s="11">
        <f>'[1]Лицевые счета домов свод'!F1426</f>
        <v>-10515.27</v>
      </c>
      <c r="G29" s="11">
        <f>'[1]Лицевые счета домов свод'!G1426</f>
        <v>60738.90999999998</v>
      </c>
      <c r="H29" s="11">
        <f>'[1]Лицевые счета домов свод'!H1426</f>
        <v>59156.51</v>
      </c>
      <c r="I29" s="11">
        <f>'[1]Лицевые счета домов свод'!I1426</f>
        <v>60738.90999999998</v>
      </c>
      <c r="J29" s="11">
        <f>'[1]Лицевые счета домов свод'!J1426</f>
        <v>-12097.669999999976</v>
      </c>
      <c r="K29" s="11">
        <f>'[1]Лицевые счета домов свод'!K1426</f>
        <v>12097.669999999976</v>
      </c>
      <c r="L29" s="5"/>
    </row>
    <row r="30" spans="1:12" s="2" customFormat="1" ht="12.75" hidden="1">
      <c r="A30" s="3"/>
      <c r="B30" s="3"/>
      <c r="C30" s="3"/>
      <c r="D30" s="3" t="s">
        <v>40</v>
      </c>
      <c r="E30" s="11">
        <f>'[1]Лицевые счета домов свод'!E1427</f>
        <v>4636.679999999999</v>
      </c>
      <c r="F30" s="11">
        <f>'[1]Лицевые счета домов свод'!F1427</f>
        <v>-4636.679999999999</v>
      </c>
      <c r="G30" s="11">
        <f>'[1]Лицевые счета домов свод'!G1427</f>
        <v>28637.26</v>
      </c>
      <c r="H30" s="11">
        <f>'[1]Лицевые счета домов свод'!H1427</f>
        <v>27448.640000000003</v>
      </c>
      <c r="I30" s="11">
        <f>'[1]Лицевые счета домов свод'!I1427</f>
        <v>28637.26</v>
      </c>
      <c r="J30" s="11">
        <f>'[1]Лицевые счета домов свод'!J1427</f>
        <v>-5825.299999999995</v>
      </c>
      <c r="K30" s="11">
        <f>'[1]Лицевые счета домов свод'!K1427</f>
        <v>5825.299999999995</v>
      </c>
      <c r="L30" s="5"/>
    </row>
    <row r="31" spans="1:12" s="2" customFormat="1" ht="12.75">
      <c r="A31" s="3">
        <v>43</v>
      </c>
      <c r="B31" s="6" t="s">
        <v>14</v>
      </c>
      <c r="C31" s="9">
        <v>7</v>
      </c>
      <c r="D31" s="3"/>
      <c r="E31" s="4">
        <f>SUM(E23:E30)+E12+E22</f>
        <v>113133.31</v>
      </c>
      <c r="F31" s="4">
        <f>SUM(F23:F30)+F12+F22</f>
        <v>-44296.769999999975</v>
      </c>
      <c r="G31" s="4">
        <f>SUM(G23:G30)+G12+G22</f>
        <v>721459.54</v>
      </c>
      <c r="H31" s="4">
        <f>SUM(H23:H30)+H12+H22</f>
        <v>703996.92</v>
      </c>
      <c r="I31" s="13">
        <f>SUM(I23:I30)+I12+I22</f>
        <v>675809.0020399999</v>
      </c>
      <c r="J31" s="13">
        <f>SUM(J23:J30)+J12+J22</f>
        <v>-16108.852039999998</v>
      </c>
      <c r="K31" s="13">
        <f>SUM(K23:K30)+K12+K22</f>
        <v>130595.92999999998</v>
      </c>
      <c r="L31" s="10" t="s">
        <v>15</v>
      </c>
    </row>
    <row r="32" s="2" customFormat="1" ht="12.75"/>
    <row r="33" s="2" customFormat="1" ht="12.75"/>
    <row r="34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0" zoomScaleNormal="80" workbookViewId="0" topLeftCell="A22">
      <selection activeCell="E39" sqref="E39"/>
    </sheetView>
  </sheetViews>
  <sheetFormatPr defaultColWidth="12.57421875" defaultRowHeight="12.75"/>
  <cols>
    <col min="1" max="1" width="10.00390625" style="0" customWidth="1"/>
    <col min="2" max="2" width="44.421875" style="14" customWidth="1"/>
    <col min="3" max="3" width="33.7109375" style="0" customWidth="1"/>
    <col min="4" max="4" width="36.8515625" style="0" customWidth="1"/>
    <col min="5" max="5" width="18.421875" style="0" customWidth="1"/>
    <col min="6" max="16384" width="11.57421875" style="0" customWidth="1"/>
  </cols>
  <sheetData>
    <row r="1" spans="1:5" s="2" customFormat="1" ht="12.75">
      <c r="A1" s="15" t="s">
        <v>41</v>
      </c>
      <c r="B1" s="15"/>
      <c r="C1" s="15"/>
      <c r="D1" s="15"/>
      <c r="E1" s="15"/>
    </row>
    <row r="2" spans="1:5" s="2" customFormat="1" ht="12.75">
      <c r="A2" s="16" t="s">
        <v>1</v>
      </c>
      <c r="B2" s="17" t="s">
        <v>42</v>
      </c>
      <c r="C2" s="18" t="s">
        <v>2</v>
      </c>
      <c r="D2" s="18" t="s">
        <v>43</v>
      </c>
      <c r="E2" s="18" t="s">
        <v>44</v>
      </c>
    </row>
    <row r="3" spans="1:5" s="2" customFormat="1" ht="12.75">
      <c r="A3" s="19">
        <v>1</v>
      </c>
      <c r="B3" s="20" t="s">
        <v>45</v>
      </c>
      <c r="C3" s="19" t="s">
        <v>46</v>
      </c>
      <c r="D3" s="19" t="s">
        <v>47</v>
      </c>
      <c r="E3" s="19">
        <v>2464.65</v>
      </c>
    </row>
    <row r="4" spans="1:5" s="2" customFormat="1" ht="12.75" hidden="1">
      <c r="A4" s="19">
        <v>2</v>
      </c>
      <c r="B4" s="21"/>
      <c r="C4" s="22"/>
      <c r="D4" s="22"/>
      <c r="E4" s="22"/>
    </row>
    <row r="5" spans="1:5" s="2" customFormat="1" ht="12.75" hidden="1">
      <c r="A5" s="19">
        <v>3</v>
      </c>
      <c r="B5" s="21"/>
      <c r="C5" s="22"/>
      <c r="D5" s="22"/>
      <c r="E5" s="22"/>
    </row>
    <row r="6" spans="1:5" s="2" customFormat="1" ht="12.75" hidden="1">
      <c r="A6" s="19">
        <v>4</v>
      </c>
      <c r="B6" s="23"/>
      <c r="C6" s="19"/>
      <c r="D6" s="19"/>
      <c r="E6" s="19"/>
    </row>
    <row r="7" spans="1:5" s="2" customFormat="1" ht="12.75" hidden="1">
      <c r="A7" s="24"/>
      <c r="B7" s="25" t="s">
        <v>48</v>
      </c>
      <c r="C7" s="24"/>
      <c r="D7" s="24"/>
      <c r="E7" s="24">
        <f>E4+E5+E3+E6</f>
        <v>2464.65</v>
      </c>
    </row>
    <row r="8" spans="1:5" s="2" customFormat="1" ht="12.75" hidden="1">
      <c r="A8" s="5"/>
      <c r="B8" s="26"/>
      <c r="C8" s="5"/>
      <c r="D8" s="5"/>
      <c r="E8" s="5"/>
    </row>
    <row r="9" spans="1:5" s="28" customFormat="1" ht="12.75">
      <c r="A9" s="27" t="s">
        <v>49</v>
      </c>
      <c r="B9" s="27"/>
      <c r="C9" s="27"/>
      <c r="D9" s="27"/>
      <c r="E9" s="27"/>
    </row>
    <row r="10" spans="1:5" s="2" customFormat="1" ht="12.75">
      <c r="A10" s="16" t="s">
        <v>1</v>
      </c>
      <c r="B10" s="17" t="s">
        <v>42</v>
      </c>
      <c r="C10" s="18" t="s">
        <v>2</v>
      </c>
      <c r="D10" s="18" t="s">
        <v>43</v>
      </c>
      <c r="E10" s="18" t="s">
        <v>44</v>
      </c>
    </row>
    <row r="11" spans="1:5" s="2" customFormat="1" ht="45.75" customHeight="1">
      <c r="A11" s="19">
        <v>1</v>
      </c>
      <c r="B11" s="23" t="s">
        <v>50</v>
      </c>
      <c r="C11" s="22" t="s">
        <v>46</v>
      </c>
      <c r="D11" s="19" t="s">
        <v>51</v>
      </c>
      <c r="E11" s="19">
        <v>14249.9</v>
      </c>
    </row>
    <row r="12" spans="1:5" s="2" customFormat="1" ht="32.25" customHeight="1" hidden="1">
      <c r="A12" s="19">
        <v>2</v>
      </c>
      <c r="B12" s="20"/>
      <c r="C12" s="22"/>
      <c r="D12" s="19"/>
      <c r="E12" s="19"/>
    </row>
    <row r="13" spans="1:5" s="2" customFormat="1" ht="13.5" customHeight="1" hidden="1">
      <c r="A13" s="19">
        <v>3</v>
      </c>
      <c r="B13" s="23"/>
      <c r="C13" s="22"/>
      <c r="D13" s="19"/>
      <c r="E13" s="19"/>
    </row>
    <row r="14" spans="1:5" s="2" customFormat="1" ht="12.75" hidden="1">
      <c r="A14" s="24"/>
      <c r="B14" s="25" t="s">
        <v>48</v>
      </c>
      <c r="C14" s="24"/>
      <c r="D14" s="24"/>
      <c r="E14" s="24">
        <f>E11+E12+E13</f>
        <v>14249.9</v>
      </c>
    </row>
    <row r="15" spans="1:5" s="2" customFormat="1" ht="12.75" hidden="1">
      <c r="A15" s="5"/>
      <c r="B15" s="26"/>
      <c r="C15" s="5"/>
      <c r="D15" s="5"/>
      <c r="E15" s="5"/>
    </row>
    <row r="16" spans="1:5" s="28" customFormat="1" ht="12.75">
      <c r="A16" s="27" t="s">
        <v>52</v>
      </c>
      <c r="B16" s="27"/>
      <c r="C16" s="27"/>
      <c r="D16" s="27"/>
      <c r="E16" s="27"/>
    </row>
    <row r="17" spans="1:5" s="2" customFormat="1" ht="12.75">
      <c r="A17" s="16" t="s">
        <v>1</v>
      </c>
      <c r="B17" s="17" t="s">
        <v>42</v>
      </c>
      <c r="C17" s="18" t="s">
        <v>2</v>
      </c>
      <c r="D17" s="18" t="s">
        <v>43</v>
      </c>
      <c r="E17" s="18" t="s">
        <v>44</v>
      </c>
    </row>
    <row r="18" spans="1:5" s="2" customFormat="1" ht="12.75">
      <c r="A18" s="19">
        <v>1</v>
      </c>
      <c r="B18" s="20" t="s">
        <v>53</v>
      </c>
      <c r="C18" s="19" t="s">
        <v>46</v>
      </c>
      <c r="D18" s="19" t="s">
        <v>54</v>
      </c>
      <c r="E18" s="19">
        <v>66792.75</v>
      </c>
    </row>
    <row r="19" spans="1:5" s="2" customFormat="1" ht="12.75" hidden="1">
      <c r="A19" s="19">
        <v>2</v>
      </c>
      <c r="B19" s="21"/>
      <c r="C19" s="22"/>
      <c r="D19" s="22"/>
      <c r="E19" s="22"/>
    </row>
    <row r="20" spans="1:5" s="2" customFormat="1" ht="12.75" hidden="1">
      <c r="A20" s="19">
        <v>3</v>
      </c>
      <c r="B20" s="21"/>
      <c r="C20" s="22"/>
      <c r="D20" s="22"/>
      <c r="E20" s="22"/>
    </row>
    <row r="21" spans="1:5" s="2" customFormat="1" ht="12.75" hidden="1">
      <c r="A21" s="19">
        <v>4</v>
      </c>
      <c r="B21" s="23"/>
      <c r="C21" s="19"/>
      <c r="D21" s="19"/>
      <c r="E21" s="19"/>
    </row>
    <row r="22" spans="1:5" s="2" customFormat="1" ht="12.75" hidden="1">
      <c r="A22" s="24"/>
      <c r="B22" s="25" t="s">
        <v>48</v>
      </c>
      <c r="C22" s="24"/>
      <c r="D22" s="24"/>
      <c r="E22" s="24">
        <f>E19+E20+E18+E21</f>
        <v>66792.75</v>
      </c>
    </row>
    <row r="23" spans="1:5" s="2" customFormat="1" ht="12.75" hidden="1">
      <c r="A23" s="5"/>
      <c r="B23" s="26"/>
      <c r="C23" s="5"/>
      <c r="D23" s="5"/>
      <c r="E23" s="5"/>
    </row>
    <row r="24" spans="1:5" s="28" customFormat="1" ht="12.75">
      <c r="A24" s="27" t="s">
        <v>55</v>
      </c>
      <c r="B24" s="27"/>
      <c r="C24" s="27"/>
      <c r="D24" s="27"/>
      <c r="E24" s="27"/>
    </row>
    <row r="25" spans="1:5" s="2" customFormat="1" ht="12.75">
      <c r="A25" s="16" t="s">
        <v>1</v>
      </c>
      <c r="B25" s="17" t="s">
        <v>42</v>
      </c>
      <c r="C25" s="18" t="s">
        <v>2</v>
      </c>
      <c r="D25" s="18" t="s">
        <v>43</v>
      </c>
      <c r="E25" s="18" t="s">
        <v>44</v>
      </c>
    </row>
    <row r="26" spans="1:5" s="2" customFormat="1" ht="27.75" customHeight="1">
      <c r="A26" s="19">
        <v>1</v>
      </c>
      <c r="B26" s="23" t="s">
        <v>56</v>
      </c>
      <c r="C26" s="19" t="s">
        <v>46</v>
      </c>
      <c r="D26" s="19" t="s">
        <v>57</v>
      </c>
      <c r="E26" s="19">
        <v>17697.2</v>
      </c>
    </row>
    <row r="27" spans="1:5" s="2" customFormat="1" ht="12.75">
      <c r="A27" s="19">
        <v>2</v>
      </c>
      <c r="B27" s="21" t="s">
        <v>58</v>
      </c>
      <c r="C27" s="19" t="s">
        <v>46</v>
      </c>
      <c r="D27" s="19" t="s">
        <v>57</v>
      </c>
      <c r="E27" s="21">
        <v>14438.94</v>
      </c>
    </row>
    <row r="28" spans="1:5" s="2" customFormat="1" ht="12.75" hidden="1">
      <c r="A28" s="19">
        <v>3</v>
      </c>
      <c r="B28" s="23"/>
      <c r="C28" s="19"/>
      <c r="D28" s="19"/>
      <c r="E28" s="19"/>
    </row>
    <row r="29" spans="1:5" s="2" customFormat="1" ht="12.75" hidden="1">
      <c r="A29" s="24"/>
      <c r="B29" s="25" t="s">
        <v>48</v>
      </c>
      <c r="C29" s="24"/>
      <c r="D29" s="24"/>
      <c r="E29" s="24">
        <f>E27+E26+E28</f>
        <v>32136.14</v>
      </c>
    </row>
    <row r="30" spans="1:5" s="2" customFormat="1" ht="12.75" hidden="1">
      <c r="A30" s="5"/>
      <c r="B30" s="26"/>
      <c r="C30" s="5"/>
      <c r="D30" s="5"/>
      <c r="E30" s="5"/>
    </row>
    <row r="31" spans="1:5" s="28" customFormat="1" ht="12.75" hidden="1">
      <c r="A31" s="27"/>
      <c r="B31" s="27"/>
      <c r="C31" s="27"/>
      <c r="D31" s="27"/>
      <c r="E31" s="27"/>
    </row>
    <row r="32" spans="1:5" s="2" customFormat="1" ht="12.75" hidden="1">
      <c r="A32" s="16" t="s">
        <v>1</v>
      </c>
      <c r="B32" s="17" t="s">
        <v>42</v>
      </c>
      <c r="C32" s="18" t="s">
        <v>2</v>
      </c>
      <c r="D32" s="18" t="s">
        <v>43</v>
      </c>
      <c r="E32" s="18" t="s">
        <v>44</v>
      </c>
    </row>
    <row r="33" spans="1:5" s="2" customFormat="1" ht="32.25" customHeight="1" hidden="1">
      <c r="A33" s="19">
        <v>1</v>
      </c>
      <c r="B33" s="20"/>
      <c r="C33" s="19"/>
      <c r="D33" s="19"/>
      <c r="E33" s="19"/>
    </row>
    <row r="34" spans="1:5" s="2" customFormat="1" ht="12.75" hidden="1">
      <c r="A34" s="19">
        <v>2</v>
      </c>
      <c r="B34" s="21"/>
      <c r="C34" s="22"/>
      <c r="D34" s="21"/>
      <c r="E34" s="21"/>
    </row>
    <row r="35" spans="1:5" s="2" customFormat="1" ht="12.75" hidden="1">
      <c r="A35" s="19">
        <v>3</v>
      </c>
      <c r="B35" s="21"/>
      <c r="C35" s="21"/>
      <c r="D35" s="21"/>
      <c r="E35" s="21"/>
    </row>
    <row r="36" spans="1:5" s="2" customFormat="1" ht="12.75" hidden="1">
      <c r="A36" s="19">
        <v>4</v>
      </c>
      <c r="B36" s="23"/>
      <c r="C36" s="19"/>
      <c r="D36" s="19"/>
      <c r="E36" s="19"/>
    </row>
    <row r="37" spans="1:5" s="2" customFormat="1" ht="12.75" hidden="1">
      <c r="A37" s="24"/>
      <c r="B37" s="25" t="s">
        <v>48</v>
      </c>
      <c r="C37" s="24"/>
      <c r="D37" s="24"/>
      <c r="E37" s="24">
        <f>E34+E35+E33+E36</f>
        <v>0</v>
      </c>
    </row>
    <row r="38" spans="1:5" s="2" customFormat="1" ht="12.75" hidden="1">
      <c r="A38" s="5"/>
      <c r="B38" s="26"/>
      <c r="C38" s="5"/>
      <c r="D38" s="5"/>
      <c r="E38" s="5"/>
    </row>
    <row r="39" spans="1:5" s="2" customFormat="1" ht="12.75" hidden="1">
      <c r="A39" s="29"/>
      <c r="B39" s="30" t="s">
        <v>59</v>
      </c>
      <c r="C39" s="29"/>
      <c r="D39" s="29"/>
      <c r="E39" s="29">
        <f>E7+E14+E22+E29+E37</f>
        <v>115643.44</v>
      </c>
    </row>
    <row r="40" spans="1:5" s="2" customFormat="1" ht="12.75">
      <c r="A40" s="29"/>
      <c r="B40" s="30"/>
      <c r="C40" s="29"/>
      <c r="D40" s="29"/>
      <c r="E40" s="29"/>
    </row>
  </sheetData>
  <sheetProtection selectLockedCells="1" selectUnlockedCells="1"/>
  <mergeCells count="5">
    <mergeCell ref="A1:E1"/>
    <mergeCell ref="A9:E9"/>
    <mergeCell ref="A16:E16"/>
    <mergeCell ref="A24:E24"/>
    <mergeCell ref="A31:E3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zoomScale="80" zoomScaleNormal="80" workbookViewId="0" topLeftCell="A47">
      <selection activeCell="E61" sqref="E61"/>
    </sheetView>
  </sheetViews>
  <sheetFormatPr defaultColWidth="12.57421875" defaultRowHeight="12.75"/>
  <cols>
    <col min="1" max="1" width="10.00390625" style="0" customWidth="1"/>
    <col min="2" max="2" width="35.57421875" style="14" customWidth="1"/>
    <col min="3" max="3" width="33.7109375" style="0" customWidth="1"/>
    <col min="4" max="4" width="44.00390625" style="14" customWidth="1"/>
    <col min="5" max="5" width="18.421875" style="0" customWidth="1"/>
    <col min="6" max="16384" width="11.57421875" style="0" customWidth="1"/>
  </cols>
  <sheetData>
    <row r="1" spans="1:5" s="2" customFormat="1" ht="12.75">
      <c r="A1" s="18" t="s">
        <v>60</v>
      </c>
      <c r="B1" s="18"/>
      <c r="C1" s="18"/>
      <c r="D1" s="18"/>
      <c r="E1" s="18"/>
    </row>
    <row r="2" spans="1:5" s="2" customFormat="1" ht="12.75">
      <c r="A2" s="17" t="s">
        <v>1</v>
      </c>
      <c r="B2" s="17" t="s">
        <v>42</v>
      </c>
      <c r="C2" s="18" t="s">
        <v>2</v>
      </c>
      <c r="D2" s="17" t="s">
        <v>43</v>
      </c>
      <c r="E2" s="18" t="s">
        <v>44</v>
      </c>
    </row>
    <row r="3" spans="1:5" s="2" customFormat="1" ht="31.5" customHeight="1">
      <c r="A3" s="19">
        <v>1</v>
      </c>
      <c r="B3" s="21" t="s">
        <v>61</v>
      </c>
      <c r="C3" s="22" t="s">
        <v>62</v>
      </c>
      <c r="D3" s="21"/>
      <c r="E3" s="22">
        <v>1021.76</v>
      </c>
    </row>
    <row r="4" spans="1:5" s="2" customFormat="1" ht="12.75">
      <c r="A4" s="19">
        <v>2</v>
      </c>
      <c r="B4" s="21" t="s">
        <v>63</v>
      </c>
      <c r="C4" s="22" t="s">
        <v>62</v>
      </c>
      <c r="D4" s="21"/>
      <c r="E4" s="22">
        <v>3242.14</v>
      </c>
    </row>
    <row r="5" spans="1:5" s="2" customFormat="1" ht="12.75">
      <c r="A5" s="19">
        <v>3</v>
      </c>
      <c r="B5" s="21" t="s">
        <v>64</v>
      </c>
      <c r="C5" s="22" t="s">
        <v>62</v>
      </c>
      <c r="D5" s="21" t="s">
        <v>65</v>
      </c>
      <c r="E5" s="19">
        <v>358.59</v>
      </c>
    </row>
    <row r="6" spans="1:5" s="2" customFormat="1" ht="12.75" hidden="1">
      <c r="A6" s="19"/>
      <c r="B6" s="21" t="s">
        <v>66</v>
      </c>
      <c r="C6" s="22" t="s">
        <v>62</v>
      </c>
      <c r="D6" s="21"/>
      <c r="E6" s="19">
        <v>3210.91</v>
      </c>
    </row>
    <row r="7" spans="1:5" s="2" customFormat="1" ht="12.75" hidden="1">
      <c r="A7" s="6"/>
      <c r="B7" s="31" t="s">
        <v>48</v>
      </c>
      <c r="C7" s="6"/>
      <c r="D7" s="31"/>
      <c r="E7" s="6">
        <f>E4+E5+E3+E6</f>
        <v>7833.4</v>
      </c>
    </row>
    <row r="8" spans="1:5" s="2" customFormat="1" ht="12.75" hidden="1">
      <c r="A8" s="3"/>
      <c r="B8" s="12"/>
      <c r="C8" s="3"/>
      <c r="D8" s="12"/>
      <c r="E8" s="3"/>
    </row>
    <row r="9" spans="1:5" s="2" customFormat="1" ht="12.75">
      <c r="A9" s="18" t="s">
        <v>67</v>
      </c>
      <c r="B9" s="18"/>
      <c r="C9" s="18"/>
      <c r="D9" s="18"/>
      <c r="E9" s="18"/>
    </row>
    <row r="10" spans="1:5" s="2" customFormat="1" ht="12.75">
      <c r="A10" s="17" t="s">
        <v>1</v>
      </c>
      <c r="B10" s="17" t="s">
        <v>42</v>
      </c>
      <c r="C10" s="18" t="s">
        <v>2</v>
      </c>
      <c r="D10" s="17" t="s">
        <v>43</v>
      </c>
      <c r="E10" s="18" t="s">
        <v>44</v>
      </c>
    </row>
    <row r="11" spans="1:5" s="2" customFormat="1" ht="12.75">
      <c r="A11" s="19">
        <v>1</v>
      </c>
      <c r="B11" s="21" t="s">
        <v>61</v>
      </c>
      <c r="C11" s="22" t="s">
        <v>62</v>
      </c>
      <c r="D11" s="21"/>
      <c r="E11" s="22">
        <v>1021.76</v>
      </c>
    </row>
    <row r="12" spans="1:5" s="2" customFormat="1" ht="12.75" hidden="1">
      <c r="A12" s="19">
        <v>2</v>
      </c>
      <c r="B12" s="21"/>
      <c r="C12" s="22"/>
      <c r="D12" s="21"/>
      <c r="E12" s="22"/>
    </row>
    <row r="13" spans="1:5" s="2" customFormat="1" ht="12.75" hidden="1">
      <c r="A13" s="19">
        <v>3</v>
      </c>
      <c r="B13" s="21"/>
      <c r="C13" s="22"/>
      <c r="D13" s="21"/>
      <c r="E13" s="22"/>
    </row>
    <row r="14" spans="1:5" s="2" customFormat="1" ht="12.75" hidden="1">
      <c r="A14" s="6"/>
      <c r="B14" s="31" t="s">
        <v>48</v>
      </c>
      <c r="C14" s="6"/>
      <c r="D14" s="31"/>
      <c r="E14" s="6">
        <f>E12+E13+E11</f>
        <v>1021.76</v>
      </c>
    </row>
    <row r="15" spans="1:5" s="2" customFormat="1" ht="12.75" hidden="1">
      <c r="A15" s="3"/>
      <c r="B15" s="12"/>
      <c r="C15" s="3"/>
      <c r="D15" s="12"/>
      <c r="E15" s="3"/>
    </row>
    <row r="16" spans="1:5" s="28" customFormat="1" ht="12.75">
      <c r="A16" s="32" t="s">
        <v>68</v>
      </c>
      <c r="B16" s="32"/>
      <c r="C16" s="32"/>
      <c r="D16" s="32"/>
      <c r="E16" s="32"/>
    </row>
    <row r="17" spans="1:5" s="2" customFormat="1" ht="12.75">
      <c r="A17" s="17" t="s">
        <v>1</v>
      </c>
      <c r="B17" s="17" t="s">
        <v>42</v>
      </c>
      <c r="C17" s="18" t="s">
        <v>2</v>
      </c>
      <c r="D17" s="17" t="s">
        <v>43</v>
      </c>
      <c r="E17" s="18" t="s">
        <v>44</v>
      </c>
    </row>
    <row r="18" spans="1:5" s="2" customFormat="1" ht="12.75">
      <c r="A18" s="19">
        <v>1</v>
      </c>
      <c r="B18" s="21" t="s">
        <v>61</v>
      </c>
      <c r="C18" s="22" t="s">
        <v>62</v>
      </c>
      <c r="D18" s="21"/>
      <c r="E18" s="22">
        <v>1021.76</v>
      </c>
    </row>
    <row r="19" spans="1:5" s="2" customFormat="1" ht="12.75">
      <c r="A19" s="19">
        <v>2</v>
      </c>
      <c r="B19" s="21" t="s">
        <v>69</v>
      </c>
      <c r="C19" s="22" t="s">
        <v>62</v>
      </c>
      <c r="D19" s="21" t="s">
        <v>70</v>
      </c>
      <c r="E19" s="22">
        <v>3642.47</v>
      </c>
    </row>
    <row r="20" spans="1:5" s="2" customFormat="1" ht="12.75" hidden="1">
      <c r="A20" s="19">
        <v>3</v>
      </c>
      <c r="B20" s="23"/>
      <c r="C20" s="19"/>
      <c r="D20" s="23"/>
      <c r="E20" s="19"/>
    </row>
    <row r="21" spans="1:5" s="2" customFormat="1" ht="12.75" hidden="1">
      <c r="A21" s="6"/>
      <c r="B21" s="31" t="s">
        <v>48</v>
      </c>
      <c r="C21" s="6"/>
      <c r="D21" s="31"/>
      <c r="E21" s="6">
        <f>E19+E18+E20</f>
        <v>4664.23</v>
      </c>
    </row>
    <row r="22" spans="1:5" s="2" customFormat="1" ht="12.75" hidden="1">
      <c r="A22" s="3"/>
      <c r="B22" s="12"/>
      <c r="C22" s="3"/>
      <c r="D22" s="12"/>
      <c r="E22" s="3"/>
    </row>
    <row r="23" spans="1:5" s="28" customFormat="1" ht="12.75">
      <c r="A23" s="32" t="s">
        <v>49</v>
      </c>
      <c r="B23" s="32"/>
      <c r="C23" s="32"/>
      <c r="D23" s="32"/>
      <c r="E23" s="32"/>
    </row>
    <row r="24" spans="1:5" s="2" customFormat="1" ht="12.75">
      <c r="A24" s="17" t="s">
        <v>1</v>
      </c>
      <c r="B24" s="17" t="s">
        <v>42</v>
      </c>
      <c r="C24" s="18" t="s">
        <v>2</v>
      </c>
      <c r="D24" s="17" t="s">
        <v>43</v>
      </c>
      <c r="E24" s="18" t="s">
        <v>44</v>
      </c>
    </row>
    <row r="25" spans="1:5" s="2" customFormat="1" ht="12.75">
      <c r="A25" s="33">
        <v>1</v>
      </c>
      <c r="B25" s="21" t="s">
        <v>61</v>
      </c>
      <c r="C25" s="22" t="s">
        <v>62</v>
      </c>
      <c r="D25" s="21"/>
      <c r="E25" s="22">
        <v>1021.76</v>
      </c>
    </row>
    <row r="26" spans="1:5" s="2" customFormat="1" ht="12.75">
      <c r="A26" s="33">
        <v>2</v>
      </c>
      <c r="B26" s="21" t="s">
        <v>71</v>
      </c>
      <c r="C26" s="34" t="s">
        <v>62</v>
      </c>
      <c r="D26" s="35" t="s">
        <v>72</v>
      </c>
      <c r="E26" s="34">
        <v>8480</v>
      </c>
    </row>
    <row r="27" spans="1:5" s="2" customFormat="1" ht="47.25" customHeight="1">
      <c r="A27" s="33">
        <v>3</v>
      </c>
      <c r="B27" s="35" t="s">
        <v>73</v>
      </c>
      <c r="C27" s="34" t="s">
        <v>62</v>
      </c>
      <c r="D27" s="35"/>
      <c r="E27" s="34">
        <v>1697.39</v>
      </c>
    </row>
    <row r="28" spans="1:5" s="2" customFormat="1" ht="12.75">
      <c r="A28" s="33">
        <v>4</v>
      </c>
      <c r="B28" s="35" t="s">
        <v>74</v>
      </c>
      <c r="C28" s="34" t="s">
        <v>62</v>
      </c>
      <c r="D28" s="35" t="s">
        <v>75</v>
      </c>
      <c r="E28" s="34">
        <v>810.36</v>
      </c>
    </row>
    <row r="29" spans="1:5" s="2" customFormat="1" ht="12.75" hidden="1">
      <c r="A29" s="6"/>
      <c r="B29" s="31" t="s">
        <v>48</v>
      </c>
      <c r="C29" s="6"/>
      <c r="D29" s="31"/>
      <c r="E29" s="6">
        <f>E25+E26+E27+E28</f>
        <v>12009.51</v>
      </c>
    </row>
    <row r="30" spans="1:5" s="2" customFormat="1" ht="12.75" hidden="1">
      <c r="A30" s="3"/>
      <c r="B30" s="12"/>
      <c r="C30" s="3"/>
      <c r="D30" s="12"/>
      <c r="E30" s="3"/>
    </row>
    <row r="31" spans="1:5" s="28" customFormat="1" ht="12.75">
      <c r="A31" s="32" t="s">
        <v>76</v>
      </c>
      <c r="B31" s="32"/>
      <c r="C31" s="32"/>
      <c r="D31" s="32"/>
      <c r="E31" s="32"/>
    </row>
    <row r="32" spans="1:5" s="2" customFormat="1" ht="12.75">
      <c r="A32" s="17" t="s">
        <v>1</v>
      </c>
      <c r="B32" s="17" t="s">
        <v>42</v>
      </c>
      <c r="C32" s="18" t="s">
        <v>2</v>
      </c>
      <c r="D32" s="17" t="s">
        <v>43</v>
      </c>
      <c r="E32" s="18" t="s">
        <v>44</v>
      </c>
    </row>
    <row r="33" spans="1:5" s="2" customFormat="1" ht="12.75">
      <c r="A33" s="7">
        <v>1</v>
      </c>
      <c r="B33" s="21" t="s">
        <v>71</v>
      </c>
      <c r="C33" s="22" t="s">
        <v>62</v>
      </c>
      <c r="D33" s="21" t="s">
        <v>77</v>
      </c>
      <c r="E33" s="22">
        <v>8190</v>
      </c>
    </row>
    <row r="34" spans="1:5" s="2" customFormat="1" ht="12.75">
      <c r="A34" s="7">
        <v>2</v>
      </c>
      <c r="B34" s="21" t="s">
        <v>61</v>
      </c>
      <c r="C34" s="22" t="s">
        <v>62</v>
      </c>
      <c r="D34" s="21"/>
      <c r="E34" s="22">
        <v>1021.76</v>
      </c>
    </row>
    <row r="35" spans="1:5" s="2" customFormat="1" ht="12.75">
      <c r="A35" s="7">
        <v>3</v>
      </c>
      <c r="B35" s="35" t="s">
        <v>78</v>
      </c>
      <c r="C35" s="34" t="s">
        <v>62</v>
      </c>
      <c r="D35" s="35" t="s">
        <v>79</v>
      </c>
      <c r="E35" s="34">
        <v>392.91</v>
      </c>
    </row>
    <row r="36" spans="1:5" s="2" customFormat="1" ht="12.75" hidden="1">
      <c r="A36" s="6"/>
      <c r="B36" s="31" t="s">
        <v>48</v>
      </c>
      <c r="C36" s="6"/>
      <c r="D36" s="31"/>
      <c r="E36" s="6">
        <f>E33+E34+E35</f>
        <v>9604.67</v>
      </c>
    </row>
    <row r="37" spans="1:5" s="2" customFormat="1" ht="12.75" hidden="1">
      <c r="A37" s="3"/>
      <c r="B37" s="12"/>
      <c r="C37" s="3"/>
      <c r="D37" s="12"/>
      <c r="E37" s="3"/>
    </row>
    <row r="38" spans="1:5" s="28" customFormat="1" ht="12.75">
      <c r="A38" s="32" t="s">
        <v>80</v>
      </c>
      <c r="B38" s="32"/>
      <c r="C38" s="32"/>
      <c r="D38" s="32"/>
      <c r="E38" s="32"/>
    </row>
    <row r="39" spans="1:5" s="2" customFormat="1" ht="12.75">
      <c r="A39" s="17" t="s">
        <v>1</v>
      </c>
      <c r="B39" s="17" t="s">
        <v>42</v>
      </c>
      <c r="C39" s="18" t="s">
        <v>2</v>
      </c>
      <c r="D39" s="17" t="s">
        <v>43</v>
      </c>
      <c r="E39" s="18" t="s">
        <v>44</v>
      </c>
    </row>
    <row r="40" spans="1:5" s="2" customFormat="1" ht="12.75">
      <c r="A40" s="7">
        <v>1</v>
      </c>
      <c r="B40" s="21" t="s">
        <v>61</v>
      </c>
      <c r="C40" s="22" t="s">
        <v>62</v>
      </c>
      <c r="D40" s="21"/>
      <c r="E40" s="22">
        <v>1021.76</v>
      </c>
    </row>
    <row r="41" spans="1:5" s="2" customFormat="1" ht="12.75">
      <c r="A41" s="7">
        <v>2</v>
      </c>
      <c r="B41" s="36" t="s">
        <v>81</v>
      </c>
      <c r="C41" s="22" t="s">
        <v>62</v>
      </c>
      <c r="D41" s="35"/>
      <c r="E41" s="34">
        <v>17348.23</v>
      </c>
    </row>
    <row r="42" spans="1:5" s="2" customFormat="1" ht="12.75" hidden="1">
      <c r="A42" s="7">
        <v>3</v>
      </c>
      <c r="B42" s="35"/>
      <c r="C42" s="34"/>
      <c r="D42" s="35"/>
      <c r="E42" s="34"/>
    </row>
    <row r="43" spans="1:5" s="2" customFormat="1" ht="12.75" hidden="1">
      <c r="A43" s="6"/>
      <c r="B43" s="31" t="s">
        <v>48</v>
      </c>
      <c r="C43" s="6"/>
      <c r="D43" s="31"/>
      <c r="E43" s="6">
        <f>E40+E41</f>
        <v>18369.989999999998</v>
      </c>
    </row>
    <row r="44" spans="1:5" s="2" customFormat="1" ht="12.75" hidden="1">
      <c r="A44" s="3"/>
      <c r="B44" s="12"/>
      <c r="C44" s="3"/>
      <c r="D44" s="12"/>
      <c r="E44" s="3"/>
    </row>
    <row r="45" spans="1:5" s="2" customFormat="1" ht="12.75">
      <c r="A45" s="18" t="s">
        <v>82</v>
      </c>
      <c r="B45" s="18"/>
      <c r="C45" s="18"/>
      <c r="D45" s="18"/>
      <c r="E45" s="18"/>
    </row>
    <row r="46" spans="1:5" s="2" customFormat="1" ht="12.75">
      <c r="A46" s="17" t="s">
        <v>1</v>
      </c>
      <c r="B46" s="17" t="s">
        <v>42</v>
      </c>
      <c r="C46" s="18" t="s">
        <v>2</v>
      </c>
      <c r="D46" s="17" t="s">
        <v>43</v>
      </c>
      <c r="E46" s="18" t="s">
        <v>44</v>
      </c>
    </row>
    <row r="47" spans="1:5" s="2" customFormat="1" ht="12.75">
      <c r="A47" s="7">
        <v>1</v>
      </c>
      <c r="B47" s="21" t="s">
        <v>61</v>
      </c>
      <c r="C47" s="22" t="s">
        <v>62</v>
      </c>
      <c r="D47" s="21"/>
      <c r="E47" s="22">
        <v>1021.76</v>
      </c>
    </row>
    <row r="48" spans="1:5" s="2" customFormat="1" ht="12.75" hidden="1">
      <c r="A48" s="7">
        <v>2</v>
      </c>
      <c r="B48" s="35"/>
      <c r="C48" s="34"/>
      <c r="D48" s="35"/>
      <c r="E48" s="34"/>
    </row>
    <row r="49" spans="1:5" s="2" customFormat="1" ht="12.75" hidden="1">
      <c r="A49" s="7">
        <v>3</v>
      </c>
      <c r="B49" s="35"/>
      <c r="C49" s="34"/>
      <c r="D49" s="35"/>
      <c r="E49" s="34"/>
    </row>
    <row r="50" spans="1:5" s="2" customFormat="1" ht="12.75" hidden="1">
      <c r="A50" s="7">
        <v>4</v>
      </c>
      <c r="B50" s="35"/>
      <c r="C50" s="34"/>
      <c r="D50" s="35"/>
      <c r="E50" s="34"/>
    </row>
    <row r="51" spans="1:5" s="2" customFormat="1" ht="12.75" hidden="1">
      <c r="A51" s="6"/>
      <c r="B51" s="31" t="s">
        <v>48</v>
      </c>
      <c r="C51" s="6"/>
      <c r="D51" s="31"/>
      <c r="E51" s="6">
        <f>E47+E48+E49+E50</f>
        <v>1021.76</v>
      </c>
    </row>
    <row r="52" spans="1:5" s="2" customFormat="1" ht="12.75" hidden="1">
      <c r="A52" s="6"/>
      <c r="B52" s="31"/>
      <c r="C52" s="6"/>
      <c r="D52" s="31"/>
      <c r="E52" s="6"/>
    </row>
    <row r="53" spans="1:5" s="2" customFormat="1" ht="12.75">
      <c r="A53" s="18" t="s">
        <v>83</v>
      </c>
      <c r="B53" s="18"/>
      <c r="C53" s="18"/>
      <c r="D53" s="18"/>
      <c r="E53" s="18"/>
    </row>
    <row r="54" spans="1:5" s="2" customFormat="1" ht="12.75">
      <c r="A54" s="17" t="s">
        <v>1</v>
      </c>
      <c r="B54" s="17" t="s">
        <v>42</v>
      </c>
      <c r="C54" s="18" t="s">
        <v>2</v>
      </c>
      <c r="D54" s="17" t="s">
        <v>43</v>
      </c>
      <c r="E54" s="18" t="s">
        <v>44</v>
      </c>
    </row>
    <row r="55" spans="1:5" s="2" customFormat="1" ht="12.75">
      <c r="A55" s="7">
        <v>1</v>
      </c>
      <c r="B55" s="21" t="s">
        <v>61</v>
      </c>
      <c r="C55" s="22" t="s">
        <v>62</v>
      </c>
      <c r="D55" s="21"/>
      <c r="E55" s="22">
        <v>1021.76</v>
      </c>
    </row>
    <row r="56" spans="1:5" s="2" customFormat="1" ht="12.75" hidden="1">
      <c r="A56" s="7">
        <v>2</v>
      </c>
      <c r="B56" s="21"/>
      <c r="C56" s="34"/>
      <c r="D56" s="8"/>
      <c r="E56" s="7"/>
    </row>
    <row r="57" spans="1:5" s="2" customFormat="1" ht="12.75" hidden="1">
      <c r="A57" s="7">
        <v>3</v>
      </c>
      <c r="B57" s="37"/>
      <c r="C57" s="34"/>
      <c r="D57" s="8"/>
      <c r="E57" s="7"/>
    </row>
    <row r="58" spans="1:5" s="2" customFormat="1" ht="12.75" hidden="1">
      <c r="A58" s="6"/>
      <c r="B58" s="31" t="s">
        <v>48</v>
      </c>
      <c r="C58" s="6"/>
      <c r="D58" s="31"/>
      <c r="E58" s="6">
        <f>E55+E56+E57</f>
        <v>1021.76</v>
      </c>
    </row>
    <row r="59" spans="1:5" s="2" customFormat="1" ht="12.75">
      <c r="A59" s="18" t="s">
        <v>84</v>
      </c>
      <c r="B59" s="18"/>
      <c r="C59" s="18"/>
      <c r="D59" s="18"/>
      <c r="E59" s="18"/>
    </row>
    <row r="60" spans="1:5" s="2" customFormat="1" ht="12.75">
      <c r="A60" s="17" t="s">
        <v>1</v>
      </c>
      <c r="B60" s="17" t="s">
        <v>42</v>
      </c>
      <c r="C60" s="18" t="s">
        <v>2</v>
      </c>
      <c r="D60" s="17" t="s">
        <v>43</v>
      </c>
      <c r="E60" s="18" t="s">
        <v>44</v>
      </c>
    </row>
    <row r="61" spans="1:5" s="2" customFormat="1" ht="12.75">
      <c r="A61" s="19">
        <v>1</v>
      </c>
      <c r="B61" s="38" t="s">
        <v>71</v>
      </c>
      <c r="C61" s="39" t="s">
        <v>62</v>
      </c>
      <c r="D61" s="38" t="s">
        <v>77</v>
      </c>
      <c r="E61" s="39">
        <v>-8190</v>
      </c>
    </row>
    <row r="62" spans="1:5" s="2" customFormat="1" ht="12.75" hidden="1">
      <c r="A62" s="19">
        <v>2</v>
      </c>
      <c r="B62" s="21"/>
      <c r="C62" s="22"/>
      <c r="D62" s="21"/>
      <c r="E62" s="22"/>
    </row>
    <row r="63" spans="1:5" s="2" customFormat="1" ht="12.75" hidden="1">
      <c r="A63" s="19">
        <v>3</v>
      </c>
      <c r="B63" s="21"/>
      <c r="C63" s="22"/>
      <c r="D63" s="21"/>
      <c r="E63" s="22"/>
    </row>
    <row r="64" spans="1:5" s="2" customFormat="1" ht="12.75" hidden="1">
      <c r="A64" s="6"/>
      <c r="B64" s="31" t="s">
        <v>48</v>
      </c>
      <c r="C64" s="6"/>
      <c r="D64" s="31"/>
      <c r="E64" s="6">
        <f>E62+E63+E61</f>
        <v>-8190</v>
      </c>
    </row>
    <row r="65" spans="1:5" s="2" customFormat="1" ht="12.75">
      <c r="A65" s="18" t="s">
        <v>84</v>
      </c>
      <c r="B65" s="18"/>
      <c r="C65" s="18"/>
      <c r="D65" s="18"/>
      <c r="E65" s="18"/>
    </row>
    <row r="66" spans="1:5" s="2" customFormat="1" ht="12.75">
      <c r="A66" s="17" t="s">
        <v>1</v>
      </c>
      <c r="B66" s="17" t="s">
        <v>42</v>
      </c>
      <c r="C66" s="18" t="s">
        <v>2</v>
      </c>
      <c r="D66" s="17" t="s">
        <v>43</v>
      </c>
      <c r="E66" s="18" t="s">
        <v>44</v>
      </c>
    </row>
    <row r="67" spans="1:5" s="2" customFormat="1" ht="12.75">
      <c r="A67" s="7">
        <v>1</v>
      </c>
      <c r="B67" s="21" t="s">
        <v>61</v>
      </c>
      <c r="C67" s="22" t="s">
        <v>62</v>
      </c>
      <c r="D67" s="21"/>
      <c r="E67" s="22">
        <v>1021.76</v>
      </c>
    </row>
    <row r="68" spans="1:5" s="2" customFormat="1" ht="12.75" hidden="1">
      <c r="A68" s="7">
        <v>2</v>
      </c>
      <c r="B68" s="37"/>
      <c r="C68" s="34"/>
      <c r="D68" s="8"/>
      <c r="E68" s="7"/>
    </row>
    <row r="69" spans="1:5" s="2" customFormat="1" ht="12.75" hidden="1">
      <c r="A69" s="7">
        <v>3</v>
      </c>
      <c r="B69" s="21"/>
      <c r="C69" s="22"/>
      <c r="D69" s="21"/>
      <c r="E69" s="22"/>
    </row>
    <row r="70" spans="1:5" s="2" customFormat="1" ht="12.75" hidden="1">
      <c r="A70" s="7">
        <v>4</v>
      </c>
      <c r="B70" s="37"/>
      <c r="C70" s="7"/>
      <c r="D70" s="8"/>
      <c r="E70" s="7"/>
    </row>
    <row r="71" spans="1:5" s="2" customFormat="1" ht="12.75" hidden="1">
      <c r="A71" s="7">
        <v>5</v>
      </c>
      <c r="B71" s="37"/>
      <c r="C71" s="7"/>
      <c r="D71" s="8"/>
      <c r="E71" s="7"/>
    </row>
    <row r="72" spans="1:5" s="2" customFormat="1" ht="12.75" hidden="1">
      <c r="A72" s="3"/>
      <c r="B72" s="31" t="s">
        <v>48</v>
      </c>
      <c r="C72" s="3"/>
      <c r="D72" s="12"/>
      <c r="E72" s="7">
        <f>SUM(E67:E71)</f>
        <v>1021.76</v>
      </c>
    </row>
    <row r="73" spans="1:5" s="2" customFormat="1" ht="12.75" hidden="1">
      <c r="A73" s="40"/>
      <c r="B73" s="41"/>
      <c r="C73" s="40"/>
      <c r="D73" s="42"/>
      <c r="E73" s="43"/>
    </row>
    <row r="74" spans="1:5" s="2" customFormat="1" ht="12.75">
      <c r="A74" s="18" t="s">
        <v>85</v>
      </c>
      <c r="B74" s="18"/>
      <c r="C74" s="18"/>
      <c r="D74" s="18"/>
      <c r="E74" s="18"/>
    </row>
    <row r="75" spans="1:5" s="2" customFormat="1" ht="12.75">
      <c r="A75" s="17" t="s">
        <v>1</v>
      </c>
      <c r="B75" s="17" t="s">
        <v>42</v>
      </c>
      <c r="C75" s="18" t="s">
        <v>2</v>
      </c>
      <c r="D75" s="17" t="s">
        <v>43</v>
      </c>
      <c r="E75" s="18" t="s">
        <v>44</v>
      </c>
    </row>
    <row r="76" spans="1:5" s="2" customFormat="1" ht="12.75">
      <c r="A76" s="7">
        <v>1</v>
      </c>
      <c r="B76" s="21" t="s">
        <v>86</v>
      </c>
      <c r="C76" s="22" t="s">
        <v>62</v>
      </c>
      <c r="D76" s="21"/>
      <c r="E76" s="22">
        <v>4576.07</v>
      </c>
    </row>
    <row r="77" spans="1:5" s="2" customFormat="1" ht="60" customHeight="1">
      <c r="A77" s="7">
        <v>2</v>
      </c>
      <c r="B77" s="20" t="s">
        <v>87</v>
      </c>
      <c r="C77" s="22" t="s">
        <v>62</v>
      </c>
      <c r="D77" s="20" t="s">
        <v>88</v>
      </c>
      <c r="E77" s="35">
        <v>1531.53</v>
      </c>
    </row>
    <row r="78" spans="1:5" s="2" customFormat="1" ht="12.75">
      <c r="A78" s="7">
        <v>3</v>
      </c>
      <c r="B78" s="21" t="s">
        <v>61</v>
      </c>
      <c r="C78" s="22" t="s">
        <v>62</v>
      </c>
      <c r="D78" s="21"/>
      <c r="E78" s="22">
        <v>1021.76</v>
      </c>
    </row>
    <row r="79" spans="1:5" s="2" customFormat="1" ht="12.75">
      <c r="A79" s="7">
        <v>4</v>
      </c>
      <c r="B79" s="21" t="s">
        <v>89</v>
      </c>
      <c r="C79" s="22" t="s">
        <v>62</v>
      </c>
      <c r="D79" s="21"/>
      <c r="E79" s="22">
        <v>1334.81</v>
      </c>
    </row>
    <row r="80" spans="1:5" s="2" customFormat="1" ht="12.75" hidden="1">
      <c r="A80" s="3"/>
      <c r="B80" s="31" t="s">
        <v>48</v>
      </c>
      <c r="C80" s="3"/>
      <c r="D80" s="12"/>
      <c r="E80" s="7">
        <f>SUM(E76:E79)</f>
        <v>8464.17</v>
      </c>
    </row>
    <row r="81" spans="1:5" s="2" customFormat="1" ht="12.75" hidden="1">
      <c r="A81" s="40"/>
      <c r="B81" s="42"/>
      <c r="C81" s="40"/>
      <c r="D81" s="42"/>
      <c r="E81" s="40"/>
    </row>
    <row r="82" spans="1:5" s="2" customFormat="1" ht="12.75">
      <c r="A82" s="18" t="s">
        <v>52</v>
      </c>
      <c r="B82" s="18"/>
      <c r="C82" s="18"/>
      <c r="D82" s="18"/>
      <c r="E82" s="18"/>
    </row>
    <row r="83" spans="1:5" s="2" customFormat="1" ht="12.75">
      <c r="A83" s="17" t="s">
        <v>1</v>
      </c>
      <c r="B83" s="17" t="s">
        <v>42</v>
      </c>
      <c r="C83" s="18" t="s">
        <v>2</v>
      </c>
      <c r="D83" s="17" t="s">
        <v>43</v>
      </c>
      <c r="E83" s="18" t="s">
        <v>44</v>
      </c>
    </row>
    <row r="84" spans="1:5" s="2" customFormat="1" ht="12.75">
      <c r="A84" s="7">
        <v>1</v>
      </c>
      <c r="B84" s="21" t="s">
        <v>61</v>
      </c>
      <c r="C84" s="22" t="s">
        <v>62</v>
      </c>
      <c r="D84" s="21"/>
      <c r="E84" s="22">
        <v>1021.76</v>
      </c>
    </row>
    <row r="85" spans="1:5" s="2" customFormat="1" ht="12.75">
      <c r="A85" s="7">
        <v>2</v>
      </c>
      <c r="B85" s="35" t="s">
        <v>90</v>
      </c>
      <c r="C85" s="22" t="s">
        <v>62</v>
      </c>
      <c r="D85" s="35" t="s">
        <v>91</v>
      </c>
      <c r="E85" s="35">
        <v>28416.96</v>
      </c>
    </row>
    <row r="86" spans="1:5" s="2" customFormat="1" ht="12.75">
      <c r="A86" s="7">
        <v>3</v>
      </c>
      <c r="B86" s="23" t="s">
        <v>92</v>
      </c>
      <c r="C86" s="19" t="s">
        <v>62</v>
      </c>
      <c r="D86" s="35" t="s">
        <v>91</v>
      </c>
      <c r="E86" s="35">
        <v>19445.31</v>
      </c>
    </row>
    <row r="87" spans="1:5" s="2" customFormat="1" ht="12.75" hidden="1">
      <c r="A87" s="7"/>
      <c r="B87" s="20"/>
      <c r="C87" s="19"/>
      <c r="D87" s="35"/>
      <c r="E87" s="35"/>
    </row>
    <row r="88" spans="1:5" s="2" customFormat="1" ht="12.75" hidden="1">
      <c r="A88" s="3"/>
      <c r="B88" s="31" t="s">
        <v>48</v>
      </c>
      <c r="C88" s="3"/>
      <c r="D88" s="12"/>
      <c r="E88" s="7">
        <f>SUM(E84:E87)</f>
        <v>48884.030000000006</v>
      </c>
    </row>
    <row r="89" spans="1:5" s="2" customFormat="1" ht="12.75" hidden="1">
      <c r="A89" s="40"/>
      <c r="B89" s="42"/>
      <c r="C89" s="40"/>
      <c r="D89" s="42"/>
      <c r="E89" s="40"/>
    </row>
    <row r="90" spans="1:5" s="2" customFormat="1" ht="12.75">
      <c r="A90" s="18" t="s">
        <v>55</v>
      </c>
      <c r="B90" s="18"/>
      <c r="C90" s="18"/>
      <c r="D90" s="18"/>
      <c r="E90" s="18"/>
    </row>
    <row r="91" spans="1:5" s="2" customFormat="1" ht="12.75">
      <c r="A91" s="17" t="s">
        <v>1</v>
      </c>
      <c r="B91" s="17" t="s">
        <v>42</v>
      </c>
      <c r="C91" s="18" t="s">
        <v>2</v>
      </c>
      <c r="D91" s="17" t="s">
        <v>43</v>
      </c>
      <c r="E91" s="18" t="s">
        <v>44</v>
      </c>
    </row>
    <row r="92" spans="1:5" s="2" customFormat="1" ht="12.75">
      <c r="A92" s="7">
        <v>1</v>
      </c>
      <c r="B92" s="21" t="s">
        <v>61</v>
      </c>
      <c r="C92" s="22" t="s">
        <v>62</v>
      </c>
      <c r="D92" s="21"/>
      <c r="E92" s="22">
        <v>1021.76</v>
      </c>
    </row>
    <row r="93" spans="1:5" s="2" customFormat="1" ht="12.75">
      <c r="A93" s="7">
        <v>2</v>
      </c>
      <c r="B93" s="35" t="s">
        <v>93</v>
      </c>
      <c r="C93" s="22" t="s">
        <v>62</v>
      </c>
      <c r="D93" s="35"/>
      <c r="E93" s="35">
        <v>127.72</v>
      </c>
    </row>
    <row r="94" spans="1:5" s="2" customFormat="1" ht="12.75" hidden="1">
      <c r="A94" s="7">
        <v>3</v>
      </c>
      <c r="B94" s="23"/>
      <c r="C94" s="19"/>
      <c r="D94" s="35"/>
      <c r="E94" s="35"/>
    </row>
    <row r="95" spans="1:5" s="2" customFormat="1" ht="12.75" hidden="1">
      <c r="A95" s="7"/>
      <c r="B95" s="20"/>
      <c r="C95" s="19"/>
      <c r="D95" s="35"/>
      <c r="E95" s="35"/>
    </row>
    <row r="96" spans="1:5" s="2" customFormat="1" ht="12.75" hidden="1">
      <c r="A96" s="3"/>
      <c r="B96" s="31" t="s">
        <v>48</v>
      </c>
      <c r="C96" s="3"/>
      <c r="D96" s="12"/>
      <c r="E96" s="7">
        <f>SUM(E92:E95)</f>
        <v>1149.48</v>
      </c>
    </row>
    <row r="97" spans="1:5" s="2" customFormat="1" ht="12.75" hidden="1">
      <c r="A97" s="40"/>
      <c r="B97" s="42"/>
      <c r="C97" s="40"/>
      <c r="D97" s="42"/>
      <c r="E97" s="40"/>
    </row>
    <row r="98" spans="1:5" s="2" customFormat="1" ht="12.75" hidden="1">
      <c r="A98" s="44"/>
      <c r="B98" s="45" t="s">
        <v>59</v>
      </c>
      <c r="C98" s="46"/>
      <c r="D98" s="47"/>
      <c r="E98" s="48">
        <f>E7+E14+E21+E29+E36+E43+E51+E58+E64+E72+E80+E88+E96</f>
        <v>106876.52</v>
      </c>
    </row>
    <row r="99" spans="2:4" s="2" customFormat="1" ht="12.75">
      <c r="B99" s="49"/>
      <c r="D99" s="49"/>
    </row>
  </sheetData>
  <sheetProtection selectLockedCells="1" selectUnlockedCells="1"/>
  <mergeCells count="13">
    <mergeCell ref="A1:E1"/>
    <mergeCell ref="A9:E9"/>
    <mergeCell ref="A16:E16"/>
    <mergeCell ref="A23:E23"/>
    <mergeCell ref="A31:E31"/>
    <mergeCell ref="A38:E38"/>
    <mergeCell ref="A45:E45"/>
    <mergeCell ref="A53:E53"/>
    <mergeCell ref="A59:E59"/>
    <mergeCell ref="A65:E65"/>
    <mergeCell ref="A74:E74"/>
    <mergeCell ref="A82:E82"/>
    <mergeCell ref="A90:E90"/>
  </mergeCells>
  <printOptions/>
  <pageMargins left="0.7875" right="0.7875" top="1.0527777777777778" bottom="1.0527777777777778" header="0.7875" footer="0.7875"/>
  <pageSetup horizontalDpi="300" verticalDpi="300" orientation="landscape" paperSize="9" scale="8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2018-04-12T10:58:19Z</cp:lastPrinted>
  <dcterms:modified xsi:type="dcterms:W3CDTF">2018-04-12T11:00:29Z</dcterms:modified>
  <cp:category/>
  <cp:version/>
  <cp:contentType/>
  <cp:contentStatus/>
  <cp:revision>255</cp:revision>
</cp:coreProperties>
</file>