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<sst xmlns="http://schemas.openxmlformats.org/spreadsheetml/2006/main" count="313" uniqueCount="117">
  <si>
    <t>ИНФОРМАЦИЯ О НАЧИСЛЕННЫХ, СОБРАННЫХ И ИЗРАСХОДОВАННЫХ СРЕДСТВАХ 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</si>
  <si>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</si>
  <si>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</si>
  <si>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</si>
  <si>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</si>
  <si>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</si>
  <si>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</si>
  <si>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</si>
  <si>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</si>
  <si>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</si>
  <si>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</si>
  <si>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</si>
  <si>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</si>
  <si>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</si>
  <si>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 xml:space="preserve">Кузнечная </t>
  </si>
  <si>
    <t>01.10.2014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</si>
  <si>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</si>
  <si>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</si>
  <si>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</si>
  <si>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</si>
  <si>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учета:повышающий коэфф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</si>
  <si>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</si>
  <si>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</si>
  <si>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</si>
  <si>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</si>
  <si>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</si>
  <si>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</si>
  <si>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</si>
  <si>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</si>
  <si>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</si>
  <si>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</si>
  <si>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</si>
  <si>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</si>
  <si>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</si>
  <si>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Установка УУТЭ</t>
  </si>
  <si>
    <t>ХВ снабжение (СОИД)</t>
  </si>
  <si>
    <t>Уборка лестничных клетей</t>
  </si>
  <si>
    <t>Содержание газовых сетей</t>
  </si>
  <si>
    <t>ТБО</t>
  </si>
  <si>
    <t>Уборка придомовой территории</t>
  </si>
  <si>
    <t>Управление МКД</t>
  </si>
  <si>
    <t>Эл.снабжение (СОИД)</t>
  </si>
  <si>
    <t>Январь  2017 г</t>
  </si>
  <si>
    <t>Вид работ</t>
  </si>
  <si>
    <t>Место проведения работ</t>
  </si>
  <si>
    <t>Сумма</t>
  </si>
  <si>
    <t>смена дверного блока выхода на кровлю</t>
  </si>
  <si>
    <t xml:space="preserve">Кузнечная 142/2 </t>
  </si>
  <si>
    <t>Под 1,2</t>
  </si>
  <si>
    <t>ИТОГО</t>
  </si>
  <si>
    <t>Февраль 2017 г</t>
  </si>
  <si>
    <t>ремонт мягкой кровли</t>
  </si>
  <si>
    <t>кв. 27,56</t>
  </si>
  <si>
    <t>смена трубопровода ф 20,25 мм</t>
  </si>
  <si>
    <t>кв.32,38,44,50,56 ЦО п/п</t>
  </si>
  <si>
    <t>Апрель 2017</t>
  </si>
  <si>
    <t>ремонт ж/б козырька</t>
  </si>
  <si>
    <t>1-й подъезд</t>
  </si>
  <si>
    <t>установка эл. Счетчика контрольного 1 фазного</t>
  </si>
  <si>
    <t>кв.32</t>
  </si>
  <si>
    <t>Август 2017 г</t>
  </si>
  <si>
    <t>ремонт козырька над входом в подвал</t>
  </si>
  <si>
    <t>вход в подвал подъезд № 1 (торец дома)</t>
  </si>
  <si>
    <t>смена трубопровода ф 25,40 мм</t>
  </si>
  <si>
    <t>ремонт ЦО (подготовка к опрессовки внутренней системы ЦО)</t>
  </si>
  <si>
    <t>Сентябрь 2017 г</t>
  </si>
  <si>
    <t>Декабрь 2017 г</t>
  </si>
  <si>
    <t>ремонт мягкой кровли отдельными местами в жилом доме</t>
  </si>
  <si>
    <t>кв. 29</t>
  </si>
  <si>
    <t>смена трубопровода ф 25 мм (ЦО п/п)</t>
  </si>
  <si>
    <t>кв. 41</t>
  </si>
  <si>
    <t>ВСЕГО</t>
  </si>
  <si>
    <t>Январь 2017 г</t>
  </si>
  <si>
    <t>т/о УУТЭ</t>
  </si>
  <si>
    <t>Кузнечная 142/2</t>
  </si>
  <si>
    <t>т/о общедомового прибора учета э/энергии</t>
  </si>
  <si>
    <t>ППР и установка замков на щитах</t>
  </si>
  <si>
    <t>обход и осмотр подвала и инженерных коммуникаций</t>
  </si>
  <si>
    <t>устранение непрогрева системы ЦО</t>
  </si>
  <si>
    <t>кв.44,38,32,56,50</t>
  </si>
  <si>
    <t>смена шарового крана ГВС</t>
  </si>
  <si>
    <t>кв. 46</t>
  </si>
  <si>
    <t>Март 2017</t>
  </si>
  <si>
    <t>прочистка внутреннего ливнестока</t>
  </si>
  <si>
    <t>планировка грунта на придомовой территории после разрытия</t>
  </si>
  <si>
    <t>замена коренного крана ф 15 мм</t>
  </si>
  <si>
    <t>кв.58 ХВС</t>
  </si>
  <si>
    <t>т/о УУТЭ ЦО и ГВС</t>
  </si>
  <si>
    <t>слив воды из системы</t>
  </si>
  <si>
    <t>закрытие отопительного периода</t>
  </si>
  <si>
    <t>Май 2017</t>
  </si>
  <si>
    <t>благоустройство придомовой территории (окраска деревьев и бордюров)</t>
  </si>
  <si>
    <t>Июнь 2017 г</t>
  </si>
  <si>
    <t>ремонт э/освещения в подъезде</t>
  </si>
  <si>
    <t>Под 2</t>
  </si>
  <si>
    <t>ремонт э/щита</t>
  </si>
  <si>
    <t>дезинсекция</t>
  </si>
  <si>
    <t>подвал</t>
  </si>
  <si>
    <t>ППР ВРУ</t>
  </si>
  <si>
    <t>Июль 2017 г</t>
  </si>
  <si>
    <t>ремонт э/освещения в подъезде (установка светильников)</t>
  </si>
  <si>
    <t>1-й подъезд, 4-й этаж</t>
  </si>
  <si>
    <t>гидравлические испытания внутридомовой системы ЦО</t>
  </si>
  <si>
    <t>гидравлические испытания ввода ГВС по дому</t>
  </si>
  <si>
    <t>осмотр вентиляционного канала</t>
  </si>
  <si>
    <t>Октябрь 2017 г</t>
  </si>
  <si>
    <t>закрытие щитов этажных (установка навесных замков)</t>
  </si>
  <si>
    <t>кв. 19</t>
  </si>
  <si>
    <t xml:space="preserve">промывка системы ЦО </t>
  </si>
  <si>
    <t>ликвидация воздушных пробок в стояках (устранение непрогрева системы ЦО)</t>
  </si>
  <si>
    <t>кв.4,10,16,22,28,27,3,9,15,21,27,32,38,44,50,56,5,4,17,23,29,35,41,47,53,59,36,42,48,54,60</t>
  </si>
  <si>
    <t>смена стекол</t>
  </si>
  <si>
    <t>1-й подъезд 5-й этаж; 2-й подъезд 2-й этаж</t>
  </si>
  <si>
    <t>Ноябрь 2017 г</t>
  </si>
  <si>
    <t>кв. 35,41-47,53,59</t>
  </si>
  <si>
    <t>ремонт электроснабжения (установка светильника) жилого дома</t>
  </si>
  <si>
    <t>1-й подъезд 5-й этаж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</si>
</sst>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4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3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/>
    </xf>
    <xf numFmtId="164" fontId="2" fillId="0" borderId="1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/>
    </xf>
    <xf numFmtId="164" fontId="0" fillId="0" borderId="0" xfId="0" applyAlignment="1">
      <alignment wrapText="1"/>
    </xf>
    <xf numFmtId="164" fontId="6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 wrapText="1"/>
    </xf>
    <xf numFmtId="164" fontId="8" fillId="0" borderId="1" xfId="0" applyFont="1" applyFill="1" applyBorder="1" applyAlignment="1">
      <alignment horizontal="justify" wrapText="1"/>
    </xf>
    <xf numFmtId="164" fontId="9" fillId="0" borderId="1" xfId="0" applyFont="1" applyFill="1" applyBorder="1" applyAlignment="1">
      <alignment horizontal="center"/>
    </xf>
    <xf numFmtId="164" fontId="9" fillId="0" borderId="1" xfId="0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4" fontId="10" fillId="0" borderId="1" xfId="0" applyNumberFormat="1" applyFont="1" applyFill="1" applyBorder="1" applyAlignment="1">
      <alignment horizontal="center" wrapText="1"/>
    </xf>
    <xf numFmtId="164" fontId="0" fillId="0" borderId="0" xfId="0" applyFill="1" applyAlignment="1">
      <alignment wrapText="1"/>
    </xf>
    <xf numFmtId="164" fontId="11" fillId="0" borderId="1" xfId="0" applyFont="1" applyFill="1" applyBorder="1" applyAlignment="1">
      <alignment horizontal="center"/>
    </xf>
    <xf numFmtId="164" fontId="11" fillId="0" borderId="1" xfId="0" applyFont="1" applyFill="1" applyBorder="1" applyAlignment="1">
      <alignment horizontal="left" wrapText="1"/>
    </xf>
    <xf numFmtId="164" fontId="10" fillId="0" borderId="1" xfId="0" applyFont="1" applyFill="1" applyBorder="1" applyAlignment="1">
      <alignment horizontal="center"/>
    </xf>
    <xf numFmtId="164" fontId="10" fillId="0" borderId="1" xfId="0" applyFont="1" applyFill="1" applyBorder="1" applyAlignment="1">
      <alignment horizontal="center" wrapText="1"/>
    </xf>
    <xf numFmtId="164" fontId="12" fillId="0" borderId="0" xfId="0" applyFont="1" applyFill="1" applyAlignment="1">
      <alignment/>
    </xf>
    <xf numFmtId="164" fontId="9" fillId="0" borderId="0" xfId="0" applyFont="1" applyFill="1" applyBorder="1" applyAlignment="1">
      <alignment horizontal="center"/>
    </xf>
    <xf numFmtId="164" fontId="9" fillId="0" borderId="0" xfId="0" applyFont="1" applyFill="1" applyBorder="1" applyAlignment="1">
      <alignment horizontal="center" wrapText="1"/>
    </xf>
    <xf numFmtId="164" fontId="9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 wrapText="1"/>
    </xf>
    <xf numFmtId="164" fontId="1" fillId="0" borderId="0" xfId="0" applyFont="1" applyFill="1" applyAlignment="1">
      <alignment horizontal="center"/>
    </xf>
    <xf numFmtId="164" fontId="0" fillId="0" borderId="1" xfId="0" applyFill="1" applyBorder="1" applyAlignment="1">
      <alignment wrapText="1"/>
    </xf>
    <xf numFmtId="164" fontId="1" fillId="0" borderId="0" xfId="0" applyFont="1" applyFill="1" applyBorder="1" applyAlignment="1">
      <alignment horizontal="center" wrapText="1"/>
    </xf>
    <xf numFmtId="166" fontId="13" fillId="0" borderId="0" xfId="0" applyNumberFormat="1" applyFont="1" applyFill="1" applyBorder="1" applyAlignment="1">
      <alignment horizontal="center"/>
    </xf>
    <xf numFmtId="166" fontId="13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380">
          <cell r="E2380">
            <v>20825.52</v>
          </cell>
          <cell r="F2380">
            <v>109521.67</v>
          </cell>
          <cell r="G2380">
            <v>144137.21</v>
          </cell>
          <cell r="H2380">
            <v>146171.35</v>
          </cell>
          <cell r="I2380">
            <v>147608.83999999997</v>
          </cell>
          <cell r="J2380">
            <v>108084.18000000005</v>
          </cell>
          <cell r="K2380">
            <v>18791.379999999976</v>
          </cell>
        </row>
        <row r="2381">
          <cell r="E2381">
            <v>0</v>
          </cell>
          <cell r="F2381">
            <v>-5447.33</v>
          </cell>
          <cell r="G2381">
            <v>0</v>
          </cell>
          <cell r="H2381">
            <v>0</v>
          </cell>
          <cell r="I2381">
            <v>0</v>
          </cell>
          <cell r="J2381">
            <v>-5447.33</v>
          </cell>
          <cell r="K2381">
            <v>0</v>
          </cell>
        </row>
        <row r="2382">
          <cell r="E2382">
            <v>0</v>
          </cell>
          <cell r="F2382">
            <v>0</v>
          </cell>
          <cell r="G2382">
            <v>77.25</v>
          </cell>
          <cell r="H2382">
            <v>-552.7200000000012</v>
          </cell>
          <cell r="I2382">
            <v>0</v>
          </cell>
          <cell r="J2382">
            <v>-552.7200000000012</v>
          </cell>
          <cell r="K2382">
            <v>629.9700000000012</v>
          </cell>
        </row>
        <row r="2383">
          <cell r="E2383">
            <v>0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</row>
        <row r="2384">
          <cell r="E2384">
            <v>0</v>
          </cell>
          <cell r="F2384">
            <v>19874.35</v>
          </cell>
          <cell r="G2384">
            <v>0</v>
          </cell>
          <cell r="H2384">
            <v>0</v>
          </cell>
          <cell r="I2384">
            <v>0</v>
          </cell>
          <cell r="J2384">
            <v>19874.35</v>
          </cell>
          <cell r="K2384">
            <v>0</v>
          </cell>
        </row>
        <row r="2385">
          <cell r="E2385">
            <v>0</v>
          </cell>
          <cell r="F2385">
            <v>1040</v>
          </cell>
          <cell r="G2385">
            <v>0</v>
          </cell>
          <cell r="H2385">
            <v>0</v>
          </cell>
          <cell r="I2385">
            <v>0</v>
          </cell>
          <cell r="J2385">
            <v>1040</v>
          </cell>
          <cell r="K2385">
            <v>0</v>
          </cell>
        </row>
        <row r="2387">
          <cell r="E2387">
            <v>10263.15</v>
          </cell>
          <cell r="F2387">
            <v>-63491.67</v>
          </cell>
          <cell r="G2387">
            <v>64613.229999999996</v>
          </cell>
          <cell r="H2387">
            <v>65669.45</v>
          </cell>
          <cell r="I2387">
            <v>79799.83</v>
          </cell>
          <cell r="J2387">
            <v>-77622.05</v>
          </cell>
          <cell r="K2387">
            <v>9206.929999999993</v>
          </cell>
        </row>
        <row r="2388">
          <cell r="E2388">
            <v>5255.1</v>
          </cell>
          <cell r="F2388">
            <v>-5255.1</v>
          </cell>
          <cell r="G2388">
            <v>40665.62</v>
          </cell>
          <cell r="H2388">
            <v>41330.43</v>
          </cell>
          <cell r="I2388">
            <v>40665.62</v>
          </cell>
          <cell r="J2388">
            <v>-4590.290000000001</v>
          </cell>
          <cell r="K2388">
            <v>4590.290000000001</v>
          </cell>
        </row>
        <row r="2389">
          <cell r="E2389">
            <v>2110.69</v>
          </cell>
          <cell r="F2389">
            <v>26956.53</v>
          </cell>
          <cell r="G2389">
            <v>12651.509999999997</v>
          </cell>
          <cell r="H2389">
            <v>12858.36</v>
          </cell>
          <cell r="I2389">
            <v>5200</v>
          </cell>
          <cell r="J2389">
            <v>34614.89</v>
          </cell>
          <cell r="K2389">
            <v>1903.8399999999965</v>
          </cell>
        </row>
        <row r="2390">
          <cell r="E2390">
            <v>50.3</v>
          </cell>
          <cell r="F2390">
            <v>-2012.21</v>
          </cell>
          <cell r="G2390">
            <v>1129.6099999999997</v>
          </cell>
          <cell r="H2390">
            <v>1148.06</v>
          </cell>
          <cell r="I2390">
            <v>10115.279999999999</v>
          </cell>
          <cell r="J2390">
            <v>-10979.429999999998</v>
          </cell>
          <cell r="K2390">
            <v>31.84999999999968</v>
          </cell>
        </row>
        <row r="2391">
          <cell r="E2391">
            <v>352.5</v>
          </cell>
          <cell r="F2391">
            <v>-2738.76</v>
          </cell>
          <cell r="G2391">
            <v>2281.77</v>
          </cell>
          <cell r="H2391">
            <v>2319.1000000000004</v>
          </cell>
          <cell r="I2391">
            <v>5011.2</v>
          </cell>
          <cell r="J2391">
            <v>-5430.86</v>
          </cell>
          <cell r="K2391">
            <v>315.1699999999996</v>
          </cell>
        </row>
        <row r="2392">
          <cell r="E2392">
            <v>9.38</v>
          </cell>
          <cell r="F2392">
            <v>141.9</v>
          </cell>
          <cell r="G2392">
            <v>67.73</v>
          </cell>
          <cell r="H2392">
            <v>68.88</v>
          </cell>
          <cell r="I2392">
            <v>0</v>
          </cell>
          <cell r="J2392">
            <v>210.78</v>
          </cell>
          <cell r="K2392">
            <v>8.230000000000004</v>
          </cell>
        </row>
        <row r="2393">
          <cell r="E2393">
            <v>2538.01</v>
          </cell>
          <cell r="F2393">
            <v>-2538.01</v>
          </cell>
          <cell r="G2393">
            <v>21462.4</v>
          </cell>
          <cell r="H2393">
            <v>21813.29</v>
          </cell>
          <cell r="I2393">
            <v>21462.4</v>
          </cell>
          <cell r="J2393">
            <v>-2187.1200000000026</v>
          </cell>
          <cell r="K2393">
            <v>2187.1200000000026</v>
          </cell>
        </row>
        <row r="2394">
          <cell r="E2394">
            <v>1235.44</v>
          </cell>
          <cell r="F2394">
            <v>-62834</v>
          </cell>
          <cell r="G2394">
            <v>7997.590000000001</v>
          </cell>
          <cell r="H2394">
            <v>8128.310000000001</v>
          </cell>
          <cell r="I2394">
            <v>276.3625400000001</v>
          </cell>
          <cell r="J2394">
            <v>-54982.052540000004</v>
          </cell>
          <cell r="K2394">
            <v>1104.7199999999993</v>
          </cell>
        </row>
        <row r="2395">
          <cell r="E2395">
            <v>321.15</v>
          </cell>
          <cell r="F2395">
            <v>-25213.86</v>
          </cell>
          <cell r="G2395">
            <v>2078.5599999999995</v>
          </cell>
          <cell r="H2395">
            <v>2112.4600000000005</v>
          </cell>
          <cell r="I2395">
            <v>0</v>
          </cell>
          <cell r="J2395">
            <v>-23101.4</v>
          </cell>
          <cell r="K2395">
            <v>287.2499999999991</v>
          </cell>
        </row>
        <row r="2397">
          <cell r="E2397">
            <v>6309.42</v>
          </cell>
          <cell r="F2397">
            <v>-6309.42</v>
          </cell>
          <cell r="G2397">
            <v>45184.02000000001</v>
          </cell>
          <cell r="H2397">
            <v>45621</v>
          </cell>
          <cell r="I2397">
            <v>45184.02000000001</v>
          </cell>
          <cell r="J2397">
            <v>-5872.44000000001</v>
          </cell>
          <cell r="K2397">
            <v>5872.44000000001</v>
          </cell>
        </row>
        <row r="2398">
          <cell r="E2398">
            <v>31373.45</v>
          </cell>
          <cell r="F2398">
            <v>-31373.58</v>
          </cell>
          <cell r="G2398">
            <v>2325.53</v>
          </cell>
          <cell r="H2398">
            <v>15703.52</v>
          </cell>
          <cell r="I2398">
            <v>18540.44</v>
          </cell>
          <cell r="J2398">
            <v>-34210.5</v>
          </cell>
          <cell r="K2398">
            <v>17995.460000000003</v>
          </cell>
        </row>
        <row r="2399">
          <cell r="E2399">
            <v>0</v>
          </cell>
          <cell r="F2399">
            <v>0</v>
          </cell>
          <cell r="G2399">
            <v>8239.5</v>
          </cell>
          <cell r="H2399">
            <v>7679.660000000001</v>
          </cell>
          <cell r="I2399">
            <v>8239.5</v>
          </cell>
          <cell r="J2399">
            <v>-559.8399999999992</v>
          </cell>
          <cell r="K2399">
            <v>559.8399999999992</v>
          </cell>
        </row>
        <row r="2400">
          <cell r="E2400">
            <v>1841.93</v>
          </cell>
          <cell r="F2400">
            <v>-1841.93</v>
          </cell>
          <cell r="G2400">
            <v>23723.260000000002</v>
          </cell>
          <cell r="H2400">
            <v>23449.7</v>
          </cell>
          <cell r="I2400">
            <v>23723.260000000002</v>
          </cell>
          <cell r="J2400">
            <v>-2115.4900000000016</v>
          </cell>
          <cell r="K2400">
            <v>2115.4900000000016</v>
          </cell>
        </row>
        <row r="2401">
          <cell r="E2401">
            <v>-75.6</v>
          </cell>
          <cell r="F2401">
            <v>75.6</v>
          </cell>
          <cell r="G2401">
            <v>3840.8299999999995</v>
          </cell>
          <cell r="H2401">
            <v>3846.7699999999995</v>
          </cell>
          <cell r="I2401">
            <v>3840.8299999999995</v>
          </cell>
          <cell r="J2401">
            <v>81.53999999999996</v>
          </cell>
          <cell r="K2401">
            <v>-81.53999999999996</v>
          </cell>
        </row>
        <row r="2402">
          <cell r="E2402">
            <v>5902.04</v>
          </cell>
          <cell r="F2402">
            <v>-5902.04</v>
          </cell>
          <cell r="G2402">
            <v>42473.17000000001</v>
          </cell>
          <cell r="H2402">
            <v>42853.20000000001</v>
          </cell>
          <cell r="I2402">
            <v>42473.17000000001</v>
          </cell>
          <cell r="J2402">
            <v>-5522.010000000002</v>
          </cell>
          <cell r="K2402">
            <v>5522.010000000002</v>
          </cell>
        </row>
        <row r="2403">
          <cell r="E2403">
            <v>8031.2</v>
          </cell>
          <cell r="F2403">
            <v>-8031.2</v>
          </cell>
          <cell r="G2403">
            <v>56480.029999999984</v>
          </cell>
          <cell r="H2403">
            <v>57129.95</v>
          </cell>
          <cell r="I2403">
            <v>56480.029999999984</v>
          </cell>
          <cell r="J2403">
            <v>-7381.279999999984</v>
          </cell>
          <cell r="K2403">
            <v>7381.279999999984</v>
          </cell>
        </row>
        <row r="2404">
          <cell r="E2404">
            <v>7185.97</v>
          </cell>
          <cell r="F2404">
            <v>-7185.97</v>
          </cell>
          <cell r="G2404">
            <v>51284.07</v>
          </cell>
          <cell r="H2404">
            <v>51835.52000000001</v>
          </cell>
          <cell r="I2404">
            <v>51284.07</v>
          </cell>
          <cell r="J2404">
            <v>-6634.5199999999895</v>
          </cell>
          <cell r="K2404">
            <v>6634.5199999999895</v>
          </cell>
        </row>
        <row r="2405">
          <cell r="E2405">
            <v>0</v>
          </cell>
          <cell r="F2405">
            <v>0</v>
          </cell>
          <cell r="G2405">
            <v>25435.449999999997</v>
          </cell>
          <cell r="H2405">
            <v>18725.840000000004</v>
          </cell>
          <cell r="I2405">
            <v>25435.449999999997</v>
          </cell>
          <cell r="J2405">
            <v>-6709.609999999993</v>
          </cell>
          <cell r="K2405">
            <v>6709.609999999993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80" zoomScaleNormal="80" workbookViewId="0" topLeftCell="A1">
      <selection activeCell="I12" sqref="I12"/>
    </sheetView>
  </sheetViews>
  <sheetFormatPr defaultColWidth="12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0" style="0" hidden="1" customWidth="1"/>
    <col min="5" max="5" width="18.140625" style="0" customWidth="1"/>
    <col min="6" max="6" width="16.5742187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6.00390625" style="0" customWidth="1"/>
    <col min="11" max="11" width="21.00390625" style="0" customWidth="1"/>
    <col min="12" max="12" width="16.2812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5"/>
    </row>
    <row r="3" spans="1:12" s="2" customFormat="1" ht="12.75" customHeight="1">
      <c r="A3" s="4" t="s">
        <v>1</v>
      </c>
      <c r="B3" s="6" t="s">
        <v>2</v>
      </c>
      <c r="C3" s="6"/>
      <c r="D3" s="7" t="s">
        <v>3</v>
      </c>
      <c r="E3" s="8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8" t="s">
        <v>10</v>
      </c>
      <c r="L3" s="8" t="s">
        <v>11</v>
      </c>
    </row>
    <row r="4" spans="1:12" s="2" customFormat="1" ht="29.25" customHeight="1">
      <c r="A4" s="4"/>
      <c r="B4" s="7" t="s">
        <v>12</v>
      </c>
      <c r="C4" s="7" t="s">
        <v>13</v>
      </c>
      <c r="D4" s="7"/>
      <c r="E4" s="7"/>
      <c r="F4" s="8"/>
      <c r="G4" s="7"/>
      <c r="H4" s="7"/>
      <c r="I4" s="7"/>
      <c r="J4" s="7"/>
      <c r="K4" s="7"/>
      <c r="L4" s="8"/>
    </row>
    <row r="5" spans="1:12" s="2" customFormat="1" ht="12.75" hidden="1">
      <c r="A5" s="3"/>
      <c r="B5" s="6" t="s">
        <v>14</v>
      </c>
      <c r="C5" s="9">
        <v>142.2</v>
      </c>
      <c r="D5" s="3"/>
      <c r="E5" s="3"/>
      <c r="F5" s="3"/>
      <c r="G5" s="3"/>
      <c r="H5" s="3"/>
      <c r="I5" s="3"/>
      <c r="J5" s="3"/>
      <c r="K5" s="3"/>
      <c r="L5" s="10" t="s">
        <v>15</v>
      </c>
    </row>
    <row r="6" spans="1:12" s="2" customFormat="1" ht="12.75" hidden="1">
      <c r="A6" s="3">
        <v>1</v>
      </c>
      <c r="B6" s="3"/>
      <c r="C6" s="3"/>
      <c r="D6" s="3" t="s">
        <v>16</v>
      </c>
      <c r="E6" s="11">
        <f>'[1]Лицевые счета домов свод'!E2380</f>
        <v>20825.52</v>
      </c>
      <c r="F6" s="11">
        <f>'[1]Лицевые счета домов свод'!F2380</f>
        <v>109521.67</v>
      </c>
      <c r="G6" s="11">
        <f>'[1]Лицевые счета домов свод'!G2380</f>
        <v>144137.21</v>
      </c>
      <c r="H6" s="11">
        <f>'[1]Лицевые счета домов свод'!H2380</f>
        <v>146171.35</v>
      </c>
      <c r="I6" s="11">
        <f>'[1]Лицевые счета домов свод'!I2380</f>
        <v>147608.83999999997</v>
      </c>
      <c r="J6" s="11">
        <f>'[1]Лицевые счета домов свод'!J2380</f>
        <v>108084.18000000005</v>
      </c>
      <c r="K6" s="11">
        <f>'[1]Лицевые счета домов свод'!K2380</f>
        <v>18791.379999999976</v>
      </c>
      <c r="L6" s="5"/>
    </row>
    <row r="7" spans="1:12" s="2" customFormat="1" ht="12.75" hidden="1">
      <c r="A7" s="3"/>
      <c r="B7" s="3"/>
      <c r="C7" s="3"/>
      <c r="D7" s="3" t="s">
        <v>17</v>
      </c>
      <c r="E7" s="11">
        <f>'[1]Лицевые счета домов свод'!E2381</f>
        <v>0</v>
      </c>
      <c r="F7" s="11">
        <f>'[1]Лицевые счета домов свод'!F2381</f>
        <v>-5447.33</v>
      </c>
      <c r="G7" s="11">
        <f>'[1]Лицевые счета домов свод'!G2381</f>
        <v>0</v>
      </c>
      <c r="H7" s="11">
        <f>'[1]Лицевые счета домов свод'!H2381</f>
        <v>0</v>
      </c>
      <c r="I7" s="11">
        <f>'[1]Лицевые счета домов свод'!I2381</f>
        <v>0</v>
      </c>
      <c r="J7" s="11">
        <f>'[1]Лицевые счета домов свод'!J2381</f>
        <v>-5447.33</v>
      </c>
      <c r="K7" s="11">
        <f>'[1]Лицевые счета домов свод'!K2381</f>
        <v>0</v>
      </c>
      <c r="L7" s="5"/>
    </row>
    <row r="8" spans="1:12" s="2" customFormat="1" ht="12.75" hidden="1">
      <c r="A8" s="3"/>
      <c r="B8" s="3"/>
      <c r="C8" s="3"/>
      <c r="D8" s="3" t="s">
        <v>18</v>
      </c>
      <c r="E8" s="11">
        <f>'[1]Лицевые счета домов свод'!E2382</f>
        <v>0</v>
      </c>
      <c r="F8" s="11">
        <f>'[1]Лицевые счета домов свод'!F2382</f>
        <v>0</v>
      </c>
      <c r="G8" s="11">
        <f>'[1]Лицевые счета домов свод'!G2382</f>
        <v>77.25</v>
      </c>
      <c r="H8" s="11">
        <f>'[1]Лицевые счета домов свод'!H2382</f>
        <v>-552.7200000000012</v>
      </c>
      <c r="I8" s="11">
        <f>'[1]Лицевые счета домов свод'!I2382</f>
        <v>0</v>
      </c>
      <c r="J8" s="11">
        <f>'[1]Лицевые счета домов свод'!J2382</f>
        <v>-552.7200000000012</v>
      </c>
      <c r="K8" s="11">
        <f>'[1]Лицевые счета домов свод'!K2382</f>
        <v>629.9700000000012</v>
      </c>
      <c r="L8" s="5"/>
    </row>
    <row r="9" spans="1:12" s="2" customFormat="1" ht="12.75" hidden="1">
      <c r="A9" s="3"/>
      <c r="B9" s="3"/>
      <c r="C9" s="3"/>
      <c r="D9" s="3" t="s">
        <v>19</v>
      </c>
      <c r="E9" s="11">
        <f>'[1]Лицевые счета домов свод'!E2383</f>
        <v>0</v>
      </c>
      <c r="F9" s="11">
        <f>'[1]Лицевые счета домов свод'!F2383</f>
        <v>0</v>
      </c>
      <c r="G9" s="11">
        <f>'[1]Лицевые счета домов свод'!G2383</f>
        <v>0</v>
      </c>
      <c r="H9" s="11">
        <f>'[1]Лицевые счета домов свод'!H2383</f>
        <v>0</v>
      </c>
      <c r="I9" s="11">
        <f>'[1]Лицевые счета домов свод'!I2383</f>
        <v>0</v>
      </c>
      <c r="J9" s="11">
        <f>'[1]Лицевые счета домов свод'!J2383</f>
        <v>0</v>
      </c>
      <c r="K9" s="11">
        <f>'[1]Лицевые счета домов свод'!K2383</f>
        <v>0</v>
      </c>
      <c r="L9" s="5"/>
    </row>
    <row r="10" spans="1:12" s="2" customFormat="1" ht="12.75" hidden="1">
      <c r="A10" s="3"/>
      <c r="B10" s="3"/>
      <c r="C10" s="3"/>
      <c r="D10" s="3" t="s">
        <v>20</v>
      </c>
      <c r="E10" s="11">
        <f>'[1]Лицевые счета домов свод'!E2384</f>
        <v>0</v>
      </c>
      <c r="F10" s="11">
        <f>'[1]Лицевые счета домов свод'!F2384</f>
        <v>19874.35</v>
      </c>
      <c r="G10" s="11">
        <f>'[1]Лицевые счета домов свод'!G2384</f>
        <v>0</v>
      </c>
      <c r="H10" s="11">
        <f>'[1]Лицевые счета домов свод'!H2384</f>
        <v>0</v>
      </c>
      <c r="I10" s="11">
        <f>'[1]Лицевые счета домов свод'!I2384</f>
        <v>0</v>
      </c>
      <c r="J10" s="11">
        <f>'[1]Лицевые счета домов свод'!J2384</f>
        <v>19874.35</v>
      </c>
      <c r="K10" s="11">
        <f>'[1]Лицевые счета домов свод'!K2384</f>
        <v>0</v>
      </c>
      <c r="L10" s="5"/>
    </row>
    <row r="11" spans="1:12" s="2" customFormat="1" ht="12.75" hidden="1">
      <c r="A11" s="3"/>
      <c r="B11" s="3"/>
      <c r="C11" s="3"/>
      <c r="D11" s="3" t="s">
        <v>21</v>
      </c>
      <c r="E11" s="11">
        <f>'[1]Лицевые счета домов свод'!E2385</f>
        <v>0</v>
      </c>
      <c r="F11" s="11">
        <f>'[1]Лицевые счета домов свод'!F2385</f>
        <v>1040</v>
      </c>
      <c r="G11" s="11">
        <f>'[1]Лицевые счета домов свод'!G2385</f>
        <v>0</v>
      </c>
      <c r="H11" s="11">
        <f>'[1]Лицевые счета домов свод'!H2385</f>
        <v>0</v>
      </c>
      <c r="I11" s="11">
        <f>'[1]Лицевые счета домов свод'!I2385</f>
        <v>0</v>
      </c>
      <c r="J11" s="11">
        <f>'[1]Лицевые счета домов свод'!J2385</f>
        <v>1040</v>
      </c>
      <c r="K11" s="11">
        <f>'[1]Лицевые счета домов свод'!K2385</f>
        <v>0</v>
      </c>
      <c r="L11" s="5"/>
    </row>
    <row r="12" spans="1:12" s="2" customFormat="1" ht="12.75" hidden="1">
      <c r="A12" s="3"/>
      <c r="B12" s="3"/>
      <c r="C12" s="3"/>
      <c r="D12" s="4" t="s">
        <v>22</v>
      </c>
      <c r="E12" s="4">
        <f>SUM(E6:E11)</f>
        <v>20825.52</v>
      </c>
      <c r="F12" s="4">
        <f>SUM(F6:F11)</f>
        <v>124988.69</v>
      </c>
      <c r="G12" s="4">
        <f>SUM(G6:G11)</f>
        <v>144214.46</v>
      </c>
      <c r="H12" s="4">
        <f>SUM(H6:H11)</f>
        <v>145618.63</v>
      </c>
      <c r="I12" s="4">
        <f>SUM(I6:I11)</f>
        <v>147608.83999999997</v>
      </c>
      <c r="J12" s="4">
        <f>SUM(J6:J11)</f>
        <v>122998.48000000005</v>
      </c>
      <c r="K12" s="4">
        <f>SUM(K6:K11)</f>
        <v>19421.349999999977</v>
      </c>
      <c r="L12" s="5"/>
    </row>
    <row r="13" spans="1:12" s="2" customFormat="1" ht="14.25" customHeight="1" hidden="1">
      <c r="A13" s="3"/>
      <c r="B13" s="3"/>
      <c r="C13" s="3"/>
      <c r="D13" s="12" t="s">
        <v>23</v>
      </c>
      <c r="E13" s="11">
        <f>'[1]Лицевые счета домов свод'!E2387</f>
        <v>10263.15</v>
      </c>
      <c r="F13" s="11">
        <f>'[1]Лицевые счета домов свод'!F2387</f>
        <v>-63491.67</v>
      </c>
      <c r="G13" s="11">
        <f>'[1]Лицевые счета домов свод'!G2387</f>
        <v>64613.229999999996</v>
      </c>
      <c r="H13" s="11">
        <f>'[1]Лицевые счета домов свод'!H2387</f>
        <v>65669.45</v>
      </c>
      <c r="I13" s="11">
        <f>'[1]Лицевые счета домов свод'!I2387</f>
        <v>79799.83</v>
      </c>
      <c r="J13" s="11">
        <f>'[1]Лицевые счета домов свод'!J2387</f>
        <v>-77622.05</v>
      </c>
      <c r="K13" s="11">
        <f>'[1]Лицевые счета домов свод'!K2387</f>
        <v>9206.929999999993</v>
      </c>
      <c r="L13" s="5"/>
    </row>
    <row r="14" spans="1:12" s="2" customFormat="1" ht="34.5" customHeight="1" hidden="1">
      <c r="A14" s="3"/>
      <c r="B14" s="3"/>
      <c r="C14" s="3"/>
      <c r="D14" s="12" t="s">
        <v>24</v>
      </c>
      <c r="E14" s="11">
        <f>'[1]Лицевые счета домов свод'!E2388</f>
        <v>5255.1</v>
      </c>
      <c r="F14" s="11">
        <f>'[1]Лицевые счета домов свод'!F2388</f>
        <v>-5255.1</v>
      </c>
      <c r="G14" s="11">
        <f>'[1]Лицевые счета домов свод'!G2388</f>
        <v>40665.62</v>
      </c>
      <c r="H14" s="11">
        <f>'[1]Лицевые счета домов свод'!H2388</f>
        <v>41330.43</v>
      </c>
      <c r="I14" s="11">
        <f>'[1]Лицевые счета домов свод'!I2388</f>
        <v>40665.62</v>
      </c>
      <c r="J14" s="11">
        <f>'[1]Лицевые счета домов свод'!J2388</f>
        <v>-4590.290000000001</v>
      </c>
      <c r="K14" s="11">
        <f>'[1]Лицевые счета домов свод'!K2388</f>
        <v>4590.290000000001</v>
      </c>
      <c r="L14" s="5"/>
    </row>
    <row r="15" spans="1:12" s="2" customFormat="1" ht="28.5" customHeight="1" hidden="1">
      <c r="A15" s="3"/>
      <c r="B15" s="3"/>
      <c r="C15" s="3"/>
      <c r="D15" s="12" t="s">
        <v>25</v>
      </c>
      <c r="E15" s="11">
        <f>'[1]Лицевые счета домов свод'!E2389</f>
        <v>2110.69</v>
      </c>
      <c r="F15" s="11">
        <f>'[1]Лицевые счета домов свод'!F2389</f>
        <v>26956.53</v>
      </c>
      <c r="G15" s="11">
        <f>'[1]Лицевые счета домов свод'!G2389</f>
        <v>12651.509999999997</v>
      </c>
      <c r="H15" s="11">
        <f>'[1]Лицевые счета домов свод'!H2389</f>
        <v>12858.36</v>
      </c>
      <c r="I15" s="11">
        <f>'[1]Лицевые счета домов свод'!I2389</f>
        <v>5200</v>
      </c>
      <c r="J15" s="11">
        <f>'[1]Лицевые счета домов свод'!J2389</f>
        <v>34614.89</v>
      </c>
      <c r="K15" s="11">
        <f>'[1]Лицевые счета домов свод'!K2389</f>
        <v>1903.8399999999965</v>
      </c>
      <c r="L15" s="5"/>
    </row>
    <row r="16" spans="1:12" s="2" customFormat="1" ht="28.5" customHeight="1" hidden="1">
      <c r="A16" s="3"/>
      <c r="B16" s="3"/>
      <c r="C16" s="3"/>
      <c r="D16" s="12" t="s">
        <v>26</v>
      </c>
      <c r="E16" s="11">
        <f>'[1]Лицевые счета домов свод'!E2390</f>
        <v>50.3</v>
      </c>
      <c r="F16" s="11">
        <f>'[1]Лицевые счета домов свод'!F2390</f>
        <v>-2012.21</v>
      </c>
      <c r="G16" s="11">
        <f>'[1]Лицевые счета домов свод'!G2390</f>
        <v>1129.6099999999997</v>
      </c>
      <c r="H16" s="11">
        <f>'[1]Лицевые счета домов свод'!H2390</f>
        <v>1148.06</v>
      </c>
      <c r="I16" s="11">
        <f>'[1]Лицевые счета домов свод'!I2390</f>
        <v>10115.279999999999</v>
      </c>
      <c r="J16" s="11">
        <f>'[1]Лицевые счета домов свод'!J2390</f>
        <v>-10979.429999999998</v>
      </c>
      <c r="K16" s="11">
        <f>'[1]Лицевые счета домов свод'!K2390</f>
        <v>31.84999999999968</v>
      </c>
      <c r="L16" s="5"/>
    </row>
    <row r="17" spans="1:12" s="2" customFormat="1" ht="12.75" hidden="1">
      <c r="A17" s="3"/>
      <c r="B17" s="3"/>
      <c r="C17" s="3"/>
      <c r="D17" s="3" t="s">
        <v>27</v>
      </c>
      <c r="E17" s="11">
        <f>'[1]Лицевые счета домов свод'!E2391</f>
        <v>352.5</v>
      </c>
      <c r="F17" s="11">
        <f>'[1]Лицевые счета домов свод'!F2391</f>
        <v>-2738.76</v>
      </c>
      <c r="G17" s="11">
        <f>'[1]Лицевые счета домов свод'!G2391</f>
        <v>2281.77</v>
      </c>
      <c r="H17" s="11">
        <f>'[1]Лицевые счета домов свод'!H2391</f>
        <v>2319.1000000000004</v>
      </c>
      <c r="I17" s="11">
        <f>'[1]Лицевые счета домов свод'!I2391</f>
        <v>5011.2</v>
      </c>
      <c r="J17" s="11">
        <f>'[1]Лицевые счета домов свод'!J2391</f>
        <v>-5430.86</v>
      </c>
      <c r="K17" s="11">
        <f>'[1]Лицевые счета домов свод'!K2391</f>
        <v>315.1699999999996</v>
      </c>
      <c r="L17" s="5"/>
    </row>
    <row r="18" spans="1:12" s="2" customFormat="1" ht="31.5" customHeight="1" hidden="1">
      <c r="A18" s="3"/>
      <c r="B18" s="3"/>
      <c r="C18" s="3"/>
      <c r="D18" s="12" t="s">
        <v>28</v>
      </c>
      <c r="E18" s="11">
        <f>'[1]Лицевые счета домов свод'!E2392</f>
        <v>9.38</v>
      </c>
      <c r="F18" s="11">
        <f>'[1]Лицевые счета домов свод'!F2392</f>
        <v>141.9</v>
      </c>
      <c r="G18" s="11">
        <f>'[1]Лицевые счета домов свод'!G2392</f>
        <v>67.73</v>
      </c>
      <c r="H18" s="11">
        <f>'[1]Лицевые счета домов свод'!H2392</f>
        <v>68.88</v>
      </c>
      <c r="I18" s="11">
        <f>'[1]Лицевые счета домов свод'!I2392</f>
        <v>0</v>
      </c>
      <c r="J18" s="11">
        <f>'[1]Лицевые счета домов свод'!J2392</f>
        <v>210.78</v>
      </c>
      <c r="K18" s="11">
        <f>'[1]Лицевые счета домов свод'!K2392</f>
        <v>8.230000000000004</v>
      </c>
      <c r="L18" s="5"/>
    </row>
    <row r="19" spans="1:12" s="2" customFormat="1" ht="43.5" customHeight="1" hidden="1">
      <c r="A19" s="3"/>
      <c r="B19" s="3"/>
      <c r="C19" s="3"/>
      <c r="D19" s="12" t="s">
        <v>29</v>
      </c>
      <c r="E19" s="11">
        <f>'[1]Лицевые счета домов свод'!E2393</f>
        <v>2538.01</v>
      </c>
      <c r="F19" s="11">
        <f>'[1]Лицевые счета домов свод'!F2393</f>
        <v>-2538.01</v>
      </c>
      <c r="G19" s="11">
        <f>'[1]Лицевые счета домов свод'!G2393</f>
        <v>21462.4</v>
      </c>
      <c r="H19" s="11">
        <f>'[1]Лицевые счета домов свод'!H2393</f>
        <v>21813.29</v>
      </c>
      <c r="I19" s="11">
        <f>'[1]Лицевые счета домов свод'!I2393</f>
        <v>21462.4</v>
      </c>
      <c r="J19" s="11">
        <f>'[1]Лицевые счета домов свод'!J2393</f>
        <v>-2187.1200000000026</v>
      </c>
      <c r="K19" s="11">
        <f>'[1]Лицевые счета домов свод'!K2393</f>
        <v>2187.1200000000026</v>
      </c>
      <c r="L19" s="5"/>
    </row>
    <row r="20" spans="1:12" s="2" customFormat="1" ht="21.75" customHeight="1" hidden="1">
      <c r="A20" s="3"/>
      <c r="B20" s="3"/>
      <c r="C20" s="3"/>
      <c r="D20" s="12" t="s">
        <v>30</v>
      </c>
      <c r="E20" s="11">
        <f>'[1]Лицевые счета домов свод'!E2394</f>
        <v>1235.44</v>
      </c>
      <c r="F20" s="11">
        <f>'[1]Лицевые счета домов свод'!F2394</f>
        <v>-62834</v>
      </c>
      <c r="G20" s="11">
        <f>'[1]Лицевые счета домов свод'!G2394</f>
        <v>7997.590000000001</v>
      </c>
      <c r="H20" s="11">
        <f>'[1]Лицевые счета домов свод'!H2394</f>
        <v>8128.310000000001</v>
      </c>
      <c r="I20" s="11">
        <f>'[1]Лицевые счета домов свод'!I2394</f>
        <v>276.3625400000001</v>
      </c>
      <c r="J20" s="11">
        <f>'[1]Лицевые счета домов свод'!J2394</f>
        <v>-54982.052540000004</v>
      </c>
      <c r="K20" s="11">
        <f>'[1]Лицевые счета домов свод'!K2394</f>
        <v>1104.7199999999993</v>
      </c>
      <c r="L20" s="5"/>
    </row>
    <row r="21" spans="1:12" s="2" customFormat="1" ht="29.25" customHeight="1" hidden="1">
      <c r="A21" s="3"/>
      <c r="B21" s="3"/>
      <c r="C21" s="3"/>
      <c r="D21" s="12" t="s">
        <v>31</v>
      </c>
      <c r="E21" s="11">
        <f>'[1]Лицевые счета домов свод'!E2395</f>
        <v>321.15</v>
      </c>
      <c r="F21" s="11">
        <f>'[1]Лицевые счета домов свод'!F2395</f>
        <v>-25213.86</v>
      </c>
      <c r="G21" s="11">
        <f>'[1]Лицевые счета домов свод'!G2395</f>
        <v>2078.5599999999995</v>
      </c>
      <c r="H21" s="11">
        <f>'[1]Лицевые счета домов свод'!H2395</f>
        <v>2112.4600000000005</v>
      </c>
      <c r="I21" s="11">
        <f>'[1]Лицевые счета домов свод'!I2395</f>
        <v>0</v>
      </c>
      <c r="J21" s="11">
        <f>'[1]Лицевые счета домов свод'!J2395</f>
        <v>-23101.4</v>
      </c>
      <c r="K21" s="11">
        <f>'[1]Лицевые счета домов свод'!K2395</f>
        <v>287.2499999999991</v>
      </c>
      <c r="L21" s="5"/>
    </row>
    <row r="22" spans="1:12" s="2" customFormat="1" ht="12.75" hidden="1">
      <c r="A22" s="3"/>
      <c r="B22" s="3"/>
      <c r="C22" s="3"/>
      <c r="D22" s="4" t="s">
        <v>32</v>
      </c>
      <c r="E22" s="4">
        <f>SUM(E13:E21)</f>
        <v>22135.72</v>
      </c>
      <c r="F22" s="4">
        <f>SUM(F13:F21)</f>
        <v>-136985.18</v>
      </c>
      <c r="G22" s="4">
        <f>SUM(G13:G21)</f>
        <v>152948.02</v>
      </c>
      <c r="H22" s="4">
        <f>SUM(H13:H21)</f>
        <v>155448.34</v>
      </c>
      <c r="I22" s="13">
        <f>SUM(I13:I21)</f>
        <v>162530.69254000002</v>
      </c>
      <c r="J22" s="13">
        <f>SUM(J13:J21)</f>
        <v>-144067.53254000001</v>
      </c>
      <c r="K22" s="4">
        <f>SUM(K13:K21)</f>
        <v>19635.39999999999</v>
      </c>
      <c r="L22" s="5"/>
    </row>
    <row r="23" spans="1:12" s="2" customFormat="1" ht="12.75" hidden="1">
      <c r="A23" s="3"/>
      <c r="B23" s="3"/>
      <c r="C23" s="3"/>
      <c r="D23" s="3" t="s">
        <v>33</v>
      </c>
      <c r="E23" s="11">
        <f>'[1]Лицевые счета домов свод'!E2397</f>
        <v>6309.42</v>
      </c>
      <c r="F23" s="11">
        <f>'[1]Лицевые счета домов свод'!F2397</f>
        <v>-6309.42</v>
      </c>
      <c r="G23" s="11">
        <f>'[1]Лицевые счета домов свод'!G2397</f>
        <v>45184.02000000001</v>
      </c>
      <c r="H23" s="11">
        <f>'[1]Лицевые счета домов свод'!H2397</f>
        <v>45621</v>
      </c>
      <c r="I23" s="11">
        <f>'[1]Лицевые счета домов свод'!I2397</f>
        <v>45184.02000000001</v>
      </c>
      <c r="J23" s="11">
        <f>'[1]Лицевые счета домов свод'!J2397</f>
        <v>-5872.44000000001</v>
      </c>
      <c r="K23" s="11">
        <f>'[1]Лицевые счета домов свод'!K2397</f>
        <v>5872.44000000001</v>
      </c>
      <c r="L23" s="5"/>
    </row>
    <row r="24" spans="1:12" s="2" customFormat="1" ht="12.75" hidden="1">
      <c r="A24" s="3"/>
      <c r="B24" s="3"/>
      <c r="C24" s="3"/>
      <c r="D24" s="3" t="s">
        <v>34</v>
      </c>
      <c r="E24" s="11">
        <f>'[1]Лицевые счета домов свод'!E2398</f>
        <v>31373.45</v>
      </c>
      <c r="F24" s="11">
        <f>'[1]Лицевые счета домов свод'!F2398</f>
        <v>-31373.58</v>
      </c>
      <c r="G24" s="11">
        <f>'[1]Лицевые счета домов свод'!G2398</f>
        <v>2325.53</v>
      </c>
      <c r="H24" s="11">
        <f>'[1]Лицевые счета домов свод'!H2398</f>
        <v>15703.52</v>
      </c>
      <c r="I24" s="11">
        <f>'[1]Лицевые счета домов свод'!I2398</f>
        <v>18540.44</v>
      </c>
      <c r="J24" s="11">
        <f>'[1]Лицевые счета домов свод'!J2398</f>
        <v>-34210.5</v>
      </c>
      <c r="K24" s="11">
        <f>'[1]Лицевые счета домов свод'!K2398</f>
        <v>17995.460000000003</v>
      </c>
      <c r="L24" s="5"/>
    </row>
    <row r="25" spans="1:12" s="2" customFormat="1" ht="12.75" hidden="1">
      <c r="A25" s="3"/>
      <c r="B25" s="3"/>
      <c r="C25" s="3"/>
      <c r="D25" s="3" t="s">
        <v>35</v>
      </c>
      <c r="E25" s="11">
        <f>'[1]Лицевые счета домов свод'!E2399</f>
        <v>0</v>
      </c>
      <c r="F25" s="11">
        <f>'[1]Лицевые счета домов свод'!F2399</f>
        <v>0</v>
      </c>
      <c r="G25" s="11">
        <f>'[1]Лицевые счета домов свод'!G2399</f>
        <v>8239.5</v>
      </c>
      <c r="H25" s="11">
        <f>'[1]Лицевые счета домов свод'!H2399</f>
        <v>7679.660000000001</v>
      </c>
      <c r="I25" s="11">
        <f>'[1]Лицевые счета домов свод'!I2399</f>
        <v>8239.5</v>
      </c>
      <c r="J25" s="11">
        <f>'[1]Лицевые счета домов свод'!J2399</f>
        <v>-559.8399999999992</v>
      </c>
      <c r="K25" s="11">
        <f>'[1]Лицевые счета домов свод'!K2399</f>
        <v>559.8399999999992</v>
      </c>
      <c r="L25" s="5"/>
    </row>
    <row r="26" spans="1:12" s="2" customFormat="1" ht="12.75" hidden="1">
      <c r="A26" s="3"/>
      <c r="B26" s="3"/>
      <c r="C26" s="3"/>
      <c r="D26" s="3" t="s">
        <v>36</v>
      </c>
      <c r="E26" s="11">
        <f>'[1]Лицевые счета домов свод'!E2400</f>
        <v>1841.93</v>
      </c>
      <c r="F26" s="11">
        <f>'[1]Лицевые счета домов свод'!F2400</f>
        <v>-1841.93</v>
      </c>
      <c r="G26" s="11">
        <f>'[1]Лицевые счета домов свод'!G2400</f>
        <v>23723.260000000002</v>
      </c>
      <c r="H26" s="11">
        <f>'[1]Лицевые счета домов свод'!H2400</f>
        <v>23449.7</v>
      </c>
      <c r="I26" s="11">
        <f>'[1]Лицевые счета домов свод'!I2400</f>
        <v>23723.260000000002</v>
      </c>
      <c r="J26" s="11">
        <f>'[1]Лицевые счета домов свод'!J2400</f>
        <v>-2115.4900000000016</v>
      </c>
      <c r="K26" s="11">
        <f>'[1]Лицевые счета домов свод'!K2400</f>
        <v>2115.4900000000016</v>
      </c>
      <c r="L26" s="5"/>
    </row>
    <row r="27" spans="1:12" s="2" customFormat="1" ht="12.75" hidden="1">
      <c r="A27" s="3"/>
      <c r="B27" s="3"/>
      <c r="C27" s="3"/>
      <c r="D27" s="3" t="s">
        <v>37</v>
      </c>
      <c r="E27" s="11">
        <f>'[1]Лицевые счета домов свод'!E2401</f>
        <v>-75.6</v>
      </c>
      <c r="F27" s="11">
        <f>'[1]Лицевые счета домов свод'!F2401</f>
        <v>75.6</v>
      </c>
      <c r="G27" s="11">
        <f>'[1]Лицевые счета домов свод'!G2401</f>
        <v>3840.8299999999995</v>
      </c>
      <c r="H27" s="11">
        <f>'[1]Лицевые счета домов свод'!H2401</f>
        <v>3846.7699999999995</v>
      </c>
      <c r="I27" s="11">
        <f>'[1]Лицевые счета домов свод'!I2401</f>
        <v>3840.8299999999995</v>
      </c>
      <c r="J27" s="11">
        <f>'[1]Лицевые счета домов свод'!J2401</f>
        <v>81.53999999999996</v>
      </c>
      <c r="K27" s="11">
        <f>'[1]Лицевые счета домов свод'!K2401</f>
        <v>-81.53999999999996</v>
      </c>
      <c r="L27" s="5"/>
    </row>
    <row r="28" spans="1:12" s="2" customFormat="1" ht="12.75" hidden="1">
      <c r="A28" s="3"/>
      <c r="B28" s="3"/>
      <c r="C28" s="3"/>
      <c r="D28" s="3" t="s">
        <v>38</v>
      </c>
      <c r="E28" s="11">
        <f>'[1]Лицевые счета домов свод'!E2402</f>
        <v>5902.04</v>
      </c>
      <c r="F28" s="11">
        <f>'[1]Лицевые счета домов свод'!F2402</f>
        <v>-5902.04</v>
      </c>
      <c r="G28" s="11">
        <f>'[1]Лицевые счета домов свод'!G2402</f>
        <v>42473.17000000001</v>
      </c>
      <c r="H28" s="11">
        <f>'[1]Лицевые счета домов свод'!H2402</f>
        <v>42853.20000000001</v>
      </c>
      <c r="I28" s="11">
        <f>'[1]Лицевые счета домов свод'!I2402</f>
        <v>42473.17000000001</v>
      </c>
      <c r="J28" s="11">
        <f>'[1]Лицевые счета домов свод'!J2402</f>
        <v>-5522.010000000002</v>
      </c>
      <c r="K28" s="11">
        <f>'[1]Лицевые счета домов свод'!K2402</f>
        <v>5522.010000000002</v>
      </c>
      <c r="L28" s="5"/>
    </row>
    <row r="29" spans="1:12" s="2" customFormat="1" ht="12.75" hidden="1">
      <c r="A29" s="3"/>
      <c r="B29" s="3"/>
      <c r="C29" s="3"/>
      <c r="D29" s="3" t="s">
        <v>39</v>
      </c>
      <c r="E29" s="11">
        <f>'[1]Лицевые счета домов свод'!E2403</f>
        <v>8031.2</v>
      </c>
      <c r="F29" s="11">
        <f>'[1]Лицевые счета домов свод'!F2403</f>
        <v>-8031.2</v>
      </c>
      <c r="G29" s="11">
        <f>'[1]Лицевые счета домов свод'!G2403</f>
        <v>56480.029999999984</v>
      </c>
      <c r="H29" s="11">
        <f>'[1]Лицевые счета домов свод'!H2403</f>
        <v>57129.95</v>
      </c>
      <c r="I29" s="11">
        <f>'[1]Лицевые счета домов свод'!I2403</f>
        <v>56480.029999999984</v>
      </c>
      <c r="J29" s="11">
        <f>'[1]Лицевые счета домов свод'!J2403</f>
        <v>-7381.279999999984</v>
      </c>
      <c r="K29" s="11">
        <f>'[1]Лицевые счета домов свод'!K2403</f>
        <v>7381.279999999984</v>
      </c>
      <c r="L29" s="5"/>
    </row>
    <row r="30" spans="1:12" s="2" customFormat="1" ht="12.75" hidden="1">
      <c r="A30" s="3"/>
      <c r="B30" s="3"/>
      <c r="C30" s="3"/>
      <c r="D30" s="3" t="s">
        <v>40</v>
      </c>
      <c r="E30" s="11">
        <f>'[1]Лицевые счета домов свод'!E2404</f>
        <v>7185.97</v>
      </c>
      <c r="F30" s="11">
        <f>'[1]Лицевые счета домов свод'!F2404</f>
        <v>-7185.97</v>
      </c>
      <c r="G30" s="11">
        <f>'[1]Лицевые счета домов свод'!G2404</f>
        <v>51284.07</v>
      </c>
      <c r="H30" s="11">
        <f>'[1]Лицевые счета домов свод'!H2404</f>
        <v>51835.52000000001</v>
      </c>
      <c r="I30" s="11">
        <f>'[1]Лицевые счета домов свод'!I2404</f>
        <v>51284.07</v>
      </c>
      <c r="J30" s="11">
        <f>'[1]Лицевые счета домов свод'!J2404</f>
        <v>-6634.5199999999895</v>
      </c>
      <c r="K30" s="11">
        <f>'[1]Лицевые счета домов свод'!K2404</f>
        <v>6634.5199999999895</v>
      </c>
      <c r="L30" s="5"/>
    </row>
    <row r="31" spans="1:12" s="2" customFormat="1" ht="12.75" hidden="1">
      <c r="A31" s="3"/>
      <c r="B31" s="3"/>
      <c r="C31" s="3"/>
      <c r="D31" s="3" t="s">
        <v>41</v>
      </c>
      <c r="E31" s="11">
        <f>'[1]Лицевые счета домов свод'!E2405</f>
        <v>0</v>
      </c>
      <c r="F31" s="11">
        <f>'[1]Лицевые счета домов свод'!F2405</f>
        <v>0</v>
      </c>
      <c r="G31" s="11">
        <f>'[1]Лицевые счета домов свод'!G2405</f>
        <v>25435.449999999997</v>
      </c>
      <c r="H31" s="11">
        <f>'[1]Лицевые счета домов свод'!H2405</f>
        <v>18725.840000000004</v>
      </c>
      <c r="I31" s="11">
        <f>'[1]Лицевые счета домов свод'!I2405</f>
        <v>25435.449999999997</v>
      </c>
      <c r="J31" s="11">
        <f>'[1]Лицевые счета домов свод'!J2405</f>
        <v>-6709.609999999993</v>
      </c>
      <c r="K31" s="11">
        <f>'[1]Лицевые счета домов свод'!K2405</f>
        <v>6709.609999999993</v>
      </c>
      <c r="L31" s="5"/>
    </row>
    <row r="32" spans="1:12" s="2" customFormat="1" ht="12.75">
      <c r="A32" s="3"/>
      <c r="B32" s="6" t="s">
        <v>14</v>
      </c>
      <c r="C32" s="9">
        <v>142.2</v>
      </c>
      <c r="D32" s="3"/>
      <c r="E32" s="4">
        <f>SUM(E23:E31)+E22+E12</f>
        <v>103529.65000000001</v>
      </c>
      <c r="F32" s="4">
        <f>SUM(F23:F31)+F22+F12</f>
        <v>-72565.03</v>
      </c>
      <c r="G32" s="4">
        <f>SUM(G23:G31)+G22+G12</f>
        <v>556148.34</v>
      </c>
      <c r="H32" s="4">
        <f>SUM(H23:H31)+H22+H12</f>
        <v>567912.13</v>
      </c>
      <c r="I32" s="13">
        <f>SUM(I23:I31)+I22+I12</f>
        <v>585340.3025400001</v>
      </c>
      <c r="J32" s="13">
        <f>SUM(J23:J31)+J22+J12</f>
        <v>-89993.20253999995</v>
      </c>
      <c r="K32" s="13">
        <f>SUM(K23:K31)+K22+K12</f>
        <v>91765.85999999996</v>
      </c>
      <c r="L32" s="10" t="s">
        <v>15</v>
      </c>
    </row>
    <row r="33" s="2" customFormat="1" ht="12.75"/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="80" zoomScaleNormal="80" workbookViewId="0" topLeftCell="A22">
      <selection activeCell="E41" sqref="E41"/>
    </sheetView>
  </sheetViews>
  <sheetFormatPr defaultColWidth="12.57421875" defaultRowHeight="12.75"/>
  <cols>
    <col min="1" max="1" width="8.7109375" style="0" customWidth="1"/>
    <col min="2" max="2" width="47.8515625" style="14" customWidth="1"/>
    <col min="3" max="3" width="23.57421875" style="0" customWidth="1"/>
    <col min="4" max="4" width="34.7109375" style="0" customWidth="1"/>
    <col min="5" max="5" width="20.00390625" style="0" customWidth="1"/>
    <col min="6" max="16384" width="11.57421875" style="0" customWidth="1"/>
  </cols>
  <sheetData>
    <row r="1" spans="1:5" s="2" customFormat="1" ht="21" customHeight="1">
      <c r="A1" s="1" t="s">
        <v>42</v>
      </c>
      <c r="B1" s="1"/>
      <c r="C1" s="1"/>
      <c r="D1" s="1"/>
      <c r="E1" s="1"/>
    </row>
    <row r="2" spans="1:5" s="2" customFormat="1" ht="12.75">
      <c r="A2" s="15" t="s">
        <v>1</v>
      </c>
      <c r="B2" s="16" t="s">
        <v>43</v>
      </c>
      <c r="C2" s="17" t="s">
        <v>2</v>
      </c>
      <c r="D2" s="17" t="s">
        <v>44</v>
      </c>
      <c r="E2" s="17" t="s">
        <v>45</v>
      </c>
    </row>
    <row r="3" spans="1:5" s="2" customFormat="1" ht="12.75">
      <c r="A3" s="18">
        <v>1</v>
      </c>
      <c r="B3" s="19" t="s">
        <v>46</v>
      </c>
      <c r="C3" s="18" t="s">
        <v>47</v>
      </c>
      <c r="D3" s="18" t="s">
        <v>48</v>
      </c>
      <c r="E3" s="18">
        <v>26100.71</v>
      </c>
    </row>
    <row r="4" spans="1:5" s="2" customFormat="1" ht="12.75" hidden="1">
      <c r="A4" s="18">
        <v>3</v>
      </c>
      <c r="B4" s="20"/>
      <c r="C4" s="18"/>
      <c r="D4" s="18"/>
      <c r="E4" s="18"/>
    </row>
    <row r="5" spans="1:5" s="2" customFormat="1" ht="12.75" hidden="1">
      <c r="A5" s="18">
        <v>4</v>
      </c>
      <c r="B5" s="19"/>
      <c r="C5" s="18"/>
      <c r="D5" s="18"/>
      <c r="E5" s="18"/>
    </row>
    <row r="6" spans="1:5" s="2" customFormat="1" ht="12.75" hidden="1">
      <c r="A6" s="21"/>
      <c r="B6" s="22" t="s">
        <v>49</v>
      </c>
      <c r="C6" s="21"/>
      <c r="D6" s="21"/>
      <c r="E6" s="21">
        <f>E3+E4+E5</f>
        <v>26100.71</v>
      </c>
    </row>
    <row r="7" spans="1:5" s="2" customFormat="1" ht="17.25" customHeight="1">
      <c r="A7" s="1" t="s">
        <v>50</v>
      </c>
      <c r="B7" s="1"/>
      <c r="C7" s="1"/>
      <c r="D7" s="1"/>
      <c r="E7" s="1"/>
    </row>
    <row r="8" spans="1:5" s="2" customFormat="1" ht="12.75">
      <c r="A8" s="15" t="s">
        <v>1</v>
      </c>
      <c r="B8" s="16" t="s">
        <v>43</v>
      </c>
      <c r="C8" s="17" t="s">
        <v>2</v>
      </c>
      <c r="D8" s="17" t="s">
        <v>44</v>
      </c>
      <c r="E8" s="17" t="s">
        <v>45</v>
      </c>
    </row>
    <row r="9" spans="1:5" s="2" customFormat="1" ht="12.75">
      <c r="A9" s="18">
        <v>1</v>
      </c>
      <c r="B9" s="19" t="s">
        <v>51</v>
      </c>
      <c r="C9" s="18" t="s">
        <v>47</v>
      </c>
      <c r="D9" s="18" t="s">
        <v>52</v>
      </c>
      <c r="E9" s="18">
        <v>38186</v>
      </c>
    </row>
    <row r="10" spans="1:5" s="2" customFormat="1" ht="12.75">
      <c r="A10" s="18">
        <v>3</v>
      </c>
      <c r="B10" s="19" t="s">
        <v>53</v>
      </c>
      <c r="C10" s="18" t="s">
        <v>47</v>
      </c>
      <c r="D10" s="18" t="s">
        <v>54</v>
      </c>
      <c r="E10" s="18">
        <v>31989</v>
      </c>
    </row>
    <row r="11" spans="1:5" s="2" customFormat="1" ht="12.75" hidden="1">
      <c r="A11" s="18">
        <v>4</v>
      </c>
      <c r="B11" s="19"/>
      <c r="C11" s="18"/>
      <c r="D11" s="18"/>
      <c r="E11" s="18"/>
    </row>
    <row r="12" spans="1:5" s="2" customFormat="1" ht="12.75" hidden="1">
      <c r="A12" s="21"/>
      <c r="B12" s="22" t="s">
        <v>49</v>
      </c>
      <c r="C12" s="21"/>
      <c r="D12" s="21"/>
      <c r="E12" s="21">
        <f>E9+E10+E11</f>
        <v>70175</v>
      </c>
    </row>
    <row r="13" spans="1:5" s="24" customFormat="1" ht="18" customHeight="1">
      <c r="A13" s="23" t="s">
        <v>55</v>
      </c>
      <c r="B13" s="23"/>
      <c r="C13" s="23"/>
      <c r="D13" s="23"/>
      <c r="E13" s="23"/>
    </row>
    <row r="14" spans="1:5" s="2" customFormat="1" ht="12.75">
      <c r="A14" s="15" t="s">
        <v>1</v>
      </c>
      <c r="B14" s="16" t="s">
        <v>43</v>
      </c>
      <c r="C14" s="17" t="s">
        <v>2</v>
      </c>
      <c r="D14" s="17" t="s">
        <v>44</v>
      </c>
      <c r="E14" s="17" t="s">
        <v>45</v>
      </c>
    </row>
    <row r="15" spans="1:5" s="2" customFormat="1" ht="12.75">
      <c r="A15" s="18">
        <v>1</v>
      </c>
      <c r="B15" s="19" t="s">
        <v>56</v>
      </c>
      <c r="C15" s="18" t="s">
        <v>47</v>
      </c>
      <c r="D15" s="18" t="s">
        <v>57</v>
      </c>
      <c r="E15" s="18">
        <v>7218.72</v>
      </c>
    </row>
    <row r="16" spans="1:5" s="2" customFormat="1" ht="12.75">
      <c r="A16" s="18">
        <v>2</v>
      </c>
      <c r="B16" s="19" t="s">
        <v>51</v>
      </c>
      <c r="C16" s="18" t="s">
        <v>47</v>
      </c>
      <c r="D16" s="18" t="s">
        <v>57</v>
      </c>
      <c r="E16" s="18">
        <v>28131.43</v>
      </c>
    </row>
    <row r="17" spans="1:5" s="2" customFormat="1" ht="12.75">
      <c r="A17" s="18">
        <v>3</v>
      </c>
      <c r="B17" s="19" t="s">
        <v>58</v>
      </c>
      <c r="C17" s="18" t="s">
        <v>47</v>
      </c>
      <c r="D17" s="18" t="s">
        <v>59</v>
      </c>
      <c r="E17" s="18">
        <v>2325.53</v>
      </c>
    </row>
    <row r="18" spans="1:5" s="2" customFormat="1" ht="12.75" hidden="1">
      <c r="A18" s="21"/>
      <c r="B18" s="22" t="s">
        <v>49</v>
      </c>
      <c r="C18" s="21"/>
      <c r="D18" s="21"/>
      <c r="E18" s="21">
        <f>E15+E16+E17</f>
        <v>37675.68</v>
      </c>
    </row>
    <row r="19" spans="1:5" s="24" customFormat="1" ht="20.25" customHeight="1">
      <c r="A19" s="23" t="s">
        <v>60</v>
      </c>
      <c r="B19" s="23"/>
      <c r="C19" s="23"/>
      <c r="D19" s="23"/>
      <c r="E19" s="23"/>
    </row>
    <row r="20" spans="1:5" s="2" customFormat="1" ht="12.75">
      <c r="A20" s="15" t="s">
        <v>1</v>
      </c>
      <c r="B20" s="16" t="s">
        <v>43</v>
      </c>
      <c r="C20" s="17" t="s">
        <v>2</v>
      </c>
      <c r="D20" s="17" t="s">
        <v>44</v>
      </c>
      <c r="E20" s="17" t="s">
        <v>45</v>
      </c>
    </row>
    <row r="21" spans="1:5" s="2" customFormat="1" ht="12.75">
      <c r="A21" s="18">
        <v>1</v>
      </c>
      <c r="B21" s="19" t="s">
        <v>61</v>
      </c>
      <c r="C21" s="18" t="s">
        <v>47</v>
      </c>
      <c r="D21" s="19" t="s">
        <v>62</v>
      </c>
      <c r="E21" s="18">
        <v>3177</v>
      </c>
    </row>
    <row r="22" spans="1:5" s="2" customFormat="1" ht="12.75">
      <c r="A22" s="18">
        <v>2</v>
      </c>
      <c r="B22" s="19" t="s">
        <v>63</v>
      </c>
      <c r="C22" s="18" t="s">
        <v>47</v>
      </c>
      <c r="D22" s="19" t="s">
        <v>64</v>
      </c>
      <c r="E22" s="18">
        <v>2728.01</v>
      </c>
    </row>
    <row r="23" spans="1:5" s="2" customFormat="1" ht="12.75" hidden="1">
      <c r="A23" s="18">
        <v>3</v>
      </c>
      <c r="B23" s="25"/>
      <c r="C23" s="25"/>
      <c r="D23" s="25"/>
      <c r="E23" s="25"/>
    </row>
    <row r="24" spans="1:5" s="2" customFormat="1" ht="12.75" hidden="1">
      <c r="A24" s="21"/>
      <c r="B24" s="22" t="s">
        <v>49</v>
      </c>
      <c r="C24" s="21"/>
      <c r="D24" s="21"/>
      <c r="E24" s="21">
        <f>SUM(E21:E23)</f>
        <v>5905.01</v>
      </c>
    </row>
    <row r="25" s="2" customFormat="1" ht="12.75" hidden="1">
      <c r="B25" s="26"/>
    </row>
    <row r="26" spans="1:5" s="2" customFormat="1" ht="12.75">
      <c r="A26" s="23" t="s">
        <v>65</v>
      </c>
      <c r="B26" s="23"/>
      <c r="C26" s="23"/>
      <c r="D26" s="23"/>
      <c r="E26" s="23"/>
    </row>
    <row r="27" spans="1:5" s="2" customFormat="1" ht="12.75">
      <c r="A27" s="15" t="s">
        <v>1</v>
      </c>
      <c r="B27" s="16" t="s">
        <v>43</v>
      </c>
      <c r="C27" s="17" t="s">
        <v>2</v>
      </c>
      <c r="D27" s="17" t="s">
        <v>44</v>
      </c>
      <c r="E27" s="17" t="s">
        <v>45</v>
      </c>
    </row>
    <row r="28" spans="1:5" s="2" customFormat="1" ht="12.75">
      <c r="A28" s="27">
        <v>1</v>
      </c>
      <c r="B28" s="28" t="s">
        <v>58</v>
      </c>
      <c r="C28" s="27" t="s">
        <v>47</v>
      </c>
      <c r="D28" s="27" t="s">
        <v>59</v>
      </c>
      <c r="E28" s="27">
        <v>-2325.53</v>
      </c>
    </row>
    <row r="29" spans="1:5" s="2" customFormat="1" ht="12.75" hidden="1">
      <c r="A29" s="18">
        <v>2</v>
      </c>
      <c r="B29" s="19"/>
      <c r="C29" s="18"/>
      <c r="D29" s="19"/>
      <c r="E29" s="18"/>
    </row>
    <row r="30" spans="1:5" s="2" customFormat="1" ht="12.75" hidden="1">
      <c r="A30" s="18">
        <v>3</v>
      </c>
      <c r="B30" s="25"/>
      <c r="C30" s="25"/>
      <c r="D30" s="25"/>
      <c r="E30" s="25"/>
    </row>
    <row r="31" spans="1:5" s="2" customFormat="1" ht="12.75" hidden="1">
      <c r="A31" s="18"/>
      <c r="B31" s="25"/>
      <c r="C31" s="25"/>
      <c r="D31" s="25"/>
      <c r="E31" s="25"/>
    </row>
    <row r="32" spans="1:5" s="2" customFormat="1" ht="12.75" hidden="1">
      <c r="A32" s="21"/>
      <c r="B32" s="22" t="s">
        <v>49</v>
      </c>
      <c r="C32" s="21"/>
      <c r="D32" s="21"/>
      <c r="E32" s="21">
        <f>SUM(E28:E31)</f>
        <v>-2325.53</v>
      </c>
    </row>
    <row r="33" s="2" customFormat="1" ht="12.75" hidden="1">
      <c r="B33" s="26"/>
    </row>
    <row r="34" spans="1:5" s="2" customFormat="1" ht="12.75">
      <c r="A34" s="23" t="s">
        <v>66</v>
      </c>
      <c r="B34" s="23"/>
      <c r="C34" s="23"/>
      <c r="D34" s="23"/>
      <c r="E34" s="23"/>
    </row>
    <row r="35" spans="1:5" s="2" customFormat="1" ht="12.75">
      <c r="A35" s="15" t="s">
        <v>1</v>
      </c>
      <c r="B35" s="16" t="s">
        <v>43</v>
      </c>
      <c r="C35" s="17" t="s">
        <v>2</v>
      </c>
      <c r="D35" s="17" t="s">
        <v>44</v>
      </c>
      <c r="E35" s="17" t="s">
        <v>45</v>
      </c>
    </row>
    <row r="36" spans="1:5" s="31" customFormat="1" ht="12.75">
      <c r="A36" s="29">
        <v>1</v>
      </c>
      <c r="B36" s="30" t="s">
        <v>67</v>
      </c>
      <c r="C36" s="29" t="s">
        <v>47</v>
      </c>
      <c r="D36" s="29" t="s">
        <v>68</v>
      </c>
      <c r="E36" s="29">
        <v>7341.36</v>
      </c>
    </row>
    <row r="37" spans="1:5" s="2" customFormat="1" ht="12.75">
      <c r="A37" s="18">
        <v>2</v>
      </c>
      <c r="B37" s="19" t="s">
        <v>69</v>
      </c>
      <c r="C37" s="29" t="s">
        <v>47</v>
      </c>
      <c r="D37" s="19" t="s">
        <v>70</v>
      </c>
      <c r="E37" s="18">
        <v>2736.61</v>
      </c>
    </row>
    <row r="38" spans="1:5" s="2" customFormat="1" ht="12.75" hidden="1">
      <c r="A38" s="18">
        <v>3</v>
      </c>
      <c r="B38" s="25"/>
      <c r="C38" s="25"/>
      <c r="D38" s="25"/>
      <c r="E38" s="25"/>
    </row>
    <row r="39" spans="1:5" s="2" customFormat="1" ht="12.75" hidden="1">
      <c r="A39" s="18"/>
      <c r="B39" s="25"/>
      <c r="C39" s="25"/>
      <c r="D39" s="25"/>
      <c r="E39" s="25"/>
    </row>
    <row r="40" spans="1:5" s="2" customFormat="1" ht="12.75" hidden="1">
      <c r="A40" s="21"/>
      <c r="B40" s="22" t="s">
        <v>49</v>
      </c>
      <c r="C40" s="21"/>
      <c r="D40" s="21"/>
      <c r="E40" s="21">
        <f>SUM(E36:E39)</f>
        <v>10077.97</v>
      </c>
    </row>
    <row r="41" s="2" customFormat="1" ht="12.75" hidden="1">
      <c r="B41" s="26"/>
    </row>
    <row r="42" spans="1:5" s="2" customFormat="1" ht="12.75" hidden="1">
      <c r="A42" s="32"/>
      <c r="B42" s="33"/>
      <c r="C42" s="32"/>
      <c r="D42" s="32"/>
      <c r="E42" s="32"/>
    </row>
    <row r="43" spans="1:5" s="2" customFormat="1" ht="12.75" hidden="1">
      <c r="A43" s="32"/>
      <c r="B43" s="33"/>
      <c r="C43" s="32"/>
      <c r="D43" s="32"/>
      <c r="E43" s="32"/>
    </row>
    <row r="44" spans="1:5" s="2" customFormat="1" ht="12.75" hidden="1">
      <c r="A44" s="34"/>
      <c r="B44" s="35" t="s">
        <v>71</v>
      </c>
      <c r="C44" s="34"/>
      <c r="D44" s="34"/>
      <c r="E44" s="36">
        <f>E6+E12+E18+E24+E32+E40</f>
        <v>147608.84</v>
      </c>
    </row>
    <row r="45" s="2" customFormat="1" ht="12.75">
      <c r="B45" s="26"/>
    </row>
  </sheetData>
  <sheetProtection selectLockedCells="1" selectUnlockedCells="1"/>
  <mergeCells count="6">
    <mergeCell ref="A1:E1"/>
    <mergeCell ref="A7:E7"/>
    <mergeCell ref="A13:E13"/>
    <mergeCell ref="A19:E19"/>
    <mergeCell ref="A26:E26"/>
    <mergeCell ref="A34:E34"/>
  </mergeCells>
  <printOptions/>
  <pageMargins left="0.19652777777777777" right="0.19652777777777777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4"/>
  <sheetViews>
    <sheetView zoomScale="80" zoomScaleNormal="80" workbookViewId="0" topLeftCell="A97">
      <selection activeCell="E112" sqref="E112"/>
    </sheetView>
  </sheetViews>
  <sheetFormatPr defaultColWidth="12.57421875" defaultRowHeight="12.75"/>
  <cols>
    <col min="1" max="1" width="8.7109375" style="0" customWidth="1"/>
    <col min="2" max="2" width="40.140625" style="0" customWidth="1"/>
    <col min="3" max="3" width="23.57421875" style="0" customWidth="1"/>
    <col min="4" max="4" width="45.28125" style="14" customWidth="1"/>
    <col min="5" max="5" width="20.00390625" style="0" customWidth="1"/>
    <col min="6" max="16384" width="11.57421875" style="0" customWidth="1"/>
  </cols>
  <sheetData>
    <row r="1" spans="1:5" s="2" customFormat="1" ht="12.75">
      <c r="A1" s="1" t="s">
        <v>72</v>
      </c>
      <c r="B1" s="1"/>
      <c r="C1" s="1"/>
      <c r="D1" s="1"/>
      <c r="E1" s="1"/>
    </row>
    <row r="2" spans="1:5" s="2" customFormat="1" ht="12.75">
      <c r="A2" s="15" t="s">
        <v>1</v>
      </c>
      <c r="B2" s="17" t="s">
        <v>43</v>
      </c>
      <c r="C2" s="17" t="s">
        <v>2</v>
      </c>
      <c r="D2" s="16" t="s">
        <v>44</v>
      </c>
      <c r="E2" s="17" t="s">
        <v>45</v>
      </c>
    </row>
    <row r="3" spans="1:5" s="2" customFormat="1" ht="12.75">
      <c r="A3" s="18">
        <v>1</v>
      </c>
      <c r="B3" s="25" t="s">
        <v>73</v>
      </c>
      <c r="C3" s="18" t="s">
        <v>74</v>
      </c>
      <c r="D3" s="19"/>
      <c r="E3" s="18">
        <v>749.28</v>
      </c>
    </row>
    <row r="4" spans="1:5" s="2" customFormat="1" ht="12.75">
      <c r="A4" s="18">
        <v>2</v>
      </c>
      <c r="B4" s="19" t="s">
        <v>75</v>
      </c>
      <c r="C4" s="18" t="s">
        <v>74</v>
      </c>
      <c r="D4" s="19"/>
      <c r="E4" s="18">
        <v>93.66</v>
      </c>
    </row>
    <row r="5" spans="1:5" s="2" customFormat="1" ht="12.75">
      <c r="A5" s="18">
        <v>3</v>
      </c>
      <c r="B5" s="18" t="s">
        <v>76</v>
      </c>
      <c r="C5" s="18" t="s">
        <v>74</v>
      </c>
      <c r="D5" s="19"/>
      <c r="E5" s="18">
        <v>10620.32</v>
      </c>
    </row>
    <row r="6" spans="1:5" s="2" customFormat="1" ht="12.75" hidden="1">
      <c r="A6" s="18">
        <v>4</v>
      </c>
      <c r="B6" s="19" t="s">
        <v>77</v>
      </c>
      <c r="C6" s="18" t="s">
        <v>74</v>
      </c>
      <c r="D6" s="19"/>
      <c r="E6" s="18">
        <v>3318.91</v>
      </c>
    </row>
    <row r="7" spans="1:5" s="2" customFormat="1" ht="12.75" hidden="1">
      <c r="A7" s="21"/>
      <c r="B7" s="21" t="s">
        <v>49</v>
      </c>
      <c r="C7" s="21"/>
      <c r="D7" s="22"/>
      <c r="E7" s="21">
        <f>E3+E4+E5+E6</f>
        <v>14782.17</v>
      </c>
    </row>
    <row r="8" spans="1:5" s="2" customFormat="1" ht="12.75" hidden="1">
      <c r="A8" s="5"/>
      <c r="B8" s="5"/>
      <c r="C8" s="5"/>
      <c r="D8" s="37"/>
      <c r="E8" s="5"/>
    </row>
    <row r="9" spans="1:5" s="2" customFormat="1" ht="19.5" customHeight="1">
      <c r="A9" s="38" t="s">
        <v>50</v>
      </c>
      <c r="B9" s="38"/>
      <c r="C9" s="38"/>
      <c r="D9" s="38"/>
      <c r="E9" s="38"/>
    </row>
    <row r="10" spans="1:5" s="2" customFormat="1" ht="12.75">
      <c r="A10" s="15" t="s">
        <v>1</v>
      </c>
      <c r="B10" s="17" t="s">
        <v>43</v>
      </c>
      <c r="C10" s="17" t="s">
        <v>2</v>
      </c>
      <c r="D10" s="16" t="s">
        <v>44</v>
      </c>
      <c r="E10" s="17" t="s">
        <v>45</v>
      </c>
    </row>
    <row r="11" spans="1:5" s="2" customFormat="1" ht="12.75">
      <c r="A11" s="18">
        <v>1</v>
      </c>
      <c r="B11" s="25" t="s">
        <v>73</v>
      </c>
      <c r="C11" s="18" t="s">
        <v>74</v>
      </c>
      <c r="D11" s="19"/>
      <c r="E11" s="18">
        <v>749.28</v>
      </c>
    </row>
    <row r="12" spans="1:5" s="2" customFormat="1" ht="12.75">
      <c r="A12" s="18">
        <v>2</v>
      </c>
      <c r="B12" s="19" t="s">
        <v>75</v>
      </c>
      <c r="C12" s="18" t="s">
        <v>74</v>
      </c>
      <c r="D12" s="19"/>
      <c r="E12" s="18">
        <v>93.66</v>
      </c>
    </row>
    <row r="13" spans="1:5" s="2" customFormat="1" ht="12.75">
      <c r="A13" s="18"/>
      <c r="B13" s="19" t="s">
        <v>78</v>
      </c>
      <c r="C13" s="18" t="s">
        <v>74</v>
      </c>
      <c r="D13" s="19" t="s">
        <v>79</v>
      </c>
      <c r="E13" s="18">
        <v>3555.2</v>
      </c>
    </row>
    <row r="14" spans="1:5" s="2" customFormat="1" ht="12.75">
      <c r="A14" s="18">
        <v>3</v>
      </c>
      <c r="B14" s="18" t="s">
        <v>80</v>
      </c>
      <c r="C14" s="18" t="s">
        <v>74</v>
      </c>
      <c r="D14" s="19" t="s">
        <v>81</v>
      </c>
      <c r="E14" s="18">
        <v>372.93</v>
      </c>
    </row>
    <row r="15" spans="1:5" s="2" customFormat="1" ht="12.75" hidden="1">
      <c r="A15" s="21"/>
      <c r="B15" s="21" t="s">
        <v>49</v>
      </c>
      <c r="C15" s="21"/>
      <c r="D15" s="22"/>
      <c r="E15" s="21">
        <f>E11+E12+E13+E14</f>
        <v>4771.07</v>
      </c>
    </row>
    <row r="16" spans="1:5" s="2" customFormat="1" ht="12.75" hidden="1">
      <c r="A16" s="5"/>
      <c r="B16" s="5"/>
      <c r="C16" s="5"/>
      <c r="D16" s="37"/>
      <c r="E16" s="5"/>
    </row>
    <row r="17" spans="1:5" s="24" customFormat="1" ht="12.75">
      <c r="A17" s="23" t="s">
        <v>82</v>
      </c>
      <c r="B17" s="23"/>
      <c r="C17" s="23"/>
      <c r="D17" s="23"/>
      <c r="E17" s="23"/>
    </row>
    <row r="18" spans="1:5" s="2" customFormat="1" ht="12.75">
      <c r="A18" s="15" t="s">
        <v>1</v>
      </c>
      <c r="B18" s="17" t="s">
        <v>43</v>
      </c>
      <c r="C18" s="17" t="s">
        <v>2</v>
      </c>
      <c r="D18" s="16" t="s">
        <v>44</v>
      </c>
      <c r="E18" s="17" t="s">
        <v>45</v>
      </c>
    </row>
    <row r="19" spans="1:5" s="2" customFormat="1" ht="12.75">
      <c r="A19" s="18">
        <v>1</v>
      </c>
      <c r="B19" s="25" t="s">
        <v>73</v>
      </c>
      <c r="C19" s="18" t="s">
        <v>74</v>
      </c>
      <c r="D19" s="19"/>
      <c r="E19" s="18">
        <v>749.28</v>
      </c>
    </row>
    <row r="20" spans="1:5" s="2" customFormat="1" ht="12.75">
      <c r="A20" s="18">
        <v>2</v>
      </c>
      <c r="B20" s="19" t="s">
        <v>75</v>
      </c>
      <c r="C20" s="18" t="s">
        <v>74</v>
      </c>
      <c r="D20" s="19"/>
      <c r="E20" s="18">
        <v>93.66</v>
      </c>
    </row>
    <row r="21" spans="1:5" s="2" customFormat="1" ht="12.75">
      <c r="A21" s="18">
        <v>3</v>
      </c>
      <c r="B21" s="19" t="s">
        <v>83</v>
      </c>
      <c r="C21" s="18" t="s">
        <v>74</v>
      </c>
      <c r="D21" s="19"/>
      <c r="E21" s="18">
        <v>2018.62</v>
      </c>
    </row>
    <row r="22" spans="1:5" s="2" customFormat="1" ht="12.75">
      <c r="A22" s="18">
        <v>4</v>
      </c>
      <c r="B22" s="19" t="s">
        <v>84</v>
      </c>
      <c r="C22" s="18" t="s">
        <v>74</v>
      </c>
      <c r="D22" s="19"/>
      <c r="E22" s="18">
        <v>4887.72</v>
      </c>
    </row>
    <row r="23" spans="1:5" s="2" customFormat="1" ht="12.75">
      <c r="A23" s="18">
        <v>5</v>
      </c>
      <c r="B23" s="18" t="s">
        <v>85</v>
      </c>
      <c r="C23" s="18" t="s">
        <v>74</v>
      </c>
      <c r="D23" s="19" t="s">
        <v>86</v>
      </c>
      <c r="E23" s="18">
        <v>935.19</v>
      </c>
    </row>
    <row r="24" spans="1:5" s="2" customFormat="1" ht="12.75" hidden="1">
      <c r="A24" s="18">
        <v>6</v>
      </c>
      <c r="B24" s="18"/>
      <c r="C24" s="18"/>
      <c r="D24" s="19"/>
      <c r="E24" s="18"/>
    </row>
    <row r="25" spans="1:5" s="2" customFormat="1" ht="12.75" hidden="1">
      <c r="A25" s="21"/>
      <c r="B25" s="21" t="s">
        <v>49</v>
      </c>
      <c r="C25" s="21"/>
      <c r="D25" s="22"/>
      <c r="E25" s="21">
        <f>E19+E20+E21+E22+E24+E23</f>
        <v>8684.470000000001</v>
      </c>
    </row>
    <row r="26" spans="1:5" s="2" customFormat="1" ht="12.75" hidden="1">
      <c r="A26" s="5"/>
      <c r="B26" s="5"/>
      <c r="C26" s="5"/>
      <c r="D26" s="37"/>
      <c r="E26" s="5"/>
    </row>
    <row r="27" spans="1:5" s="24" customFormat="1" ht="12.75">
      <c r="A27" s="39" t="s">
        <v>55</v>
      </c>
      <c r="B27" s="39"/>
      <c r="C27" s="39"/>
      <c r="D27" s="39"/>
      <c r="E27" s="39"/>
    </row>
    <row r="28" spans="1:5" s="2" customFormat="1" ht="12.75">
      <c r="A28" s="15" t="s">
        <v>1</v>
      </c>
      <c r="B28" s="17" t="s">
        <v>43</v>
      </c>
      <c r="C28" s="17" t="s">
        <v>2</v>
      </c>
      <c r="D28" s="16" t="s">
        <v>44</v>
      </c>
      <c r="E28" s="17" t="s">
        <v>45</v>
      </c>
    </row>
    <row r="29" spans="1:5" s="2" customFormat="1" ht="12.75">
      <c r="A29" s="18">
        <v>1</v>
      </c>
      <c r="B29" s="25" t="s">
        <v>87</v>
      </c>
      <c r="C29" s="18" t="s">
        <v>74</v>
      </c>
      <c r="D29" s="19"/>
      <c r="E29" s="18">
        <v>749.28</v>
      </c>
    </row>
    <row r="30" spans="1:5" s="2" customFormat="1" ht="12.75">
      <c r="A30" s="18">
        <v>2</v>
      </c>
      <c r="B30" s="19" t="s">
        <v>75</v>
      </c>
      <c r="C30" s="18" t="s">
        <v>74</v>
      </c>
      <c r="D30" s="19"/>
      <c r="E30" s="18">
        <v>93.66</v>
      </c>
    </row>
    <row r="31" spans="1:5" s="2" customFormat="1" ht="12.75">
      <c r="A31" s="18">
        <v>3</v>
      </c>
      <c r="B31" s="18" t="s">
        <v>88</v>
      </c>
      <c r="C31" s="18" t="s">
        <v>74</v>
      </c>
      <c r="D31" s="19" t="s">
        <v>89</v>
      </c>
      <c r="E31" s="18">
        <v>1172.22</v>
      </c>
    </row>
    <row r="32" spans="1:5" s="2" customFormat="1" ht="12.75" hidden="1">
      <c r="A32" s="18">
        <v>4</v>
      </c>
      <c r="B32" s="18"/>
      <c r="C32" s="18"/>
      <c r="D32" s="19"/>
      <c r="E32" s="18"/>
    </row>
    <row r="33" spans="1:5" s="2" customFormat="1" ht="12.75" hidden="1">
      <c r="A33" s="18">
        <v>5</v>
      </c>
      <c r="B33" s="18"/>
      <c r="C33" s="18"/>
      <c r="D33" s="19"/>
      <c r="E33" s="18"/>
    </row>
    <row r="34" spans="1:5" s="2" customFormat="1" ht="12.75" hidden="1">
      <c r="A34" s="21"/>
      <c r="B34" s="21" t="s">
        <v>49</v>
      </c>
      <c r="C34" s="21"/>
      <c r="D34" s="22"/>
      <c r="E34" s="21">
        <f>E30+E33+E31+E32+E29</f>
        <v>2015.16</v>
      </c>
    </row>
    <row r="35" spans="1:5" s="24" customFormat="1" ht="12.75">
      <c r="A35" s="40" t="s">
        <v>90</v>
      </c>
      <c r="B35" s="40"/>
      <c r="C35" s="40"/>
      <c r="D35" s="40"/>
      <c r="E35" s="40"/>
    </row>
    <row r="36" spans="1:5" s="2" customFormat="1" ht="12.75">
      <c r="A36" s="15" t="s">
        <v>1</v>
      </c>
      <c r="B36" s="17" t="s">
        <v>43</v>
      </c>
      <c r="C36" s="17" t="s">
        <v>2</v>
      </c>
      <c r="D36" s="16" t="s">
        <v>44</v>
      </c>
      <c r="E36" s="17" t="s">
        <v>45</v>
      </c>
    </row>
    <row r="37" spans="1:5" s="2" customFormat="1" ht="32.25" customHeight="1">
      <c r="A37" s="18">
        <v>1</v>
      </c>
      <c r="B37" s="19" t="s">
        <v>75</v>
      </c>
      <c r="C37" s="18" t="s">
        <v>74</v>
      </c>
      <c r="D37" s="19"/>
      <c r="E37" s="18">
        <v>93.66</v>
      </c>
    </row>
    <row r="38" spans="1:5" s="2" customFormat="1" ht="25.5" customHeight="1">
      <c r="A38" s="18">
        <v>2</v>
      </c>
      <c r="B38" s="25" t="s">
        <v>73</v>
      </c>
      <c r="C38" s="18" t="s">
        <v>74</v>
      </c>
      <c r="D38" s="19"/>
      <c r="E38" s="18">
        <v>749.28</v>
      </c>
    </row>
    <row r="39" spans="1:5" s="2" customFormat="1" ht="51" customHeight="1">
      <c r="A39" s="18">
        <v>3</v>
      </c>
      <c r="B39" s="25" t="s">
        <v>91</v>
      </c>
      <c r="C39" s="25" t="s">
        <v>74</v>
      </c>
      <c r="D39" s="25"/>
      <c r="E39" s="41">
        <v>1184.55</v>
      </c>
    </row>
    <row r="40" spans="1:5" s="2" customFormat="1" ht="12.75" hidden="1">
      <c r="A40" s="18">
        <v>4</v>
      </c>
      <c r="B40" s="25"/>
      <c r="C40" s="25"/>
      <c r="D40" s="25"/>
      <c r="E40" s="41"/>
    </row>
    <row r="41" spans="1:5" s="2" customFormat="1" ht="12.75" hidden="1">
      <c r="A41" s="18">
        <v>5</v>
      </c>
      <c r="B41" s="25"/>
      <c r="C41" s="25"/>
      <c r="D41" s="25"/>
      <c r="E41" s="41"/>
    </row>
    <row r="42" spans="1:5" s="2" customFormat="1" ht="12.75" hidden="1">
      <c r="A42" s="18">
        <v>6</v>
      </c>
      <c r="B42" s="25"/>
      <c r="C42" s="25"/>
      <c r="D42" s="25"/>
      <c r="E42" s="41"/>
    </row>
    <row r="43" spans="1:5" s="2" customFormat="1" ht="12.75" hidden="1">
      <c r="A43" s="18">
        <v>7</v>
      </c>
      <c r="B43" s="25"/>
      <c r="C43" s="25"/>
      <c r="D43" s="25"/>
      <c r="E43" s="41"/>
    </row>
    <row r="44" spans="1:5" s="2" customFormat="1" ht="12.75" hidden="1">
      <c r="A44" s="21"/>
      <c r="B44" s="21" t="s">
        <v>49</v>
      </c>
      <c r="C44" s="21"/>
      <c r="D44" s="22"/>
      <c r="E44" s="21">
        <f>E38+E41+E39+E40+E37+E42+E43</f>
        <v>2027.49</v>
      </c>
    </row>
    <row r="45" spans="1:5" s="2" customFormat="1" ht="12.75">
      <c r="A45" s="42" t="s">
        <v>92</v>
      </c>
      <c r="B45" s="42"/>
      <c r="C45" s="42"/>
      <c r="D45" s="42"/>
      <c r="E45" s="42"/>
    </row>
    <row r="46" spans="1:5" s="2" customFormat="1" ht="12.75">
      <c r="A46" s="15" t="s">
        <v>1</v>
      </c>
      <c r="B46" s="17" t="s">
        <v>43</v>
      </c>
      <c r="C46" s="17" t="s">
        <v>2</v>
      </c>
      <c r="D46" s="16" t="s">
        <v>44</v>
      </c>
      <c r="E46" s="17" t="s">
        <v>45</v>
      </c>
    </row>
    <row r="47" spans="1:5" s="2" customFormat="1" ht="31.5" customHeight="1">
      <c r="A47" s="18">
        <v>1</v>
      </c>
      <c r="B47" s="19" t="s">
        <v>75</v>
      </c>
      <c r="C47" s="18" t="s">
        <v>74</v>
      </c>
      <c r="D47" s="19"/>
      <c r="E47" s="18">
        <v>93.66</v>
      </c>
    </row>
    <row r="48" spans="1:5" s="2" customFormat="1" ht="12.75">
      <c r="A48" s="18">
        <v>2</v>
      </c>
      <c r="B48" s="25" t="s">
        <v>93</v>
      </c>
      <c r="C48" s="18" t="s">
        <v>74</v>
      </c>
      <c r="D48" s="25" t="s">
        <v>94</v>
      </c>
      <c r="E48" s="41">
        <v>218.34</v>
      </c>
    </row>
    <row r="49" spans="1:5" s="2" customFormat="1" ht="12.75">
      <c r="A49" s="18">
        <v>3</v>
      </c>
      <c r="B49" s="25" t="s">
        <v>95</v>
      </c>
      <c r="C49" s="18" t="s">
        <v>74</v>
      </c>
      <c r="D49" s="25"/>
      <c r="E49" s="41">
        <v>1276.62</v>
      </c>
    </row>
    <row r="50" spans="1:5" s="2" customFormat="1" ht="12.75">
      <c r="A50" s="18">
        <v>4</v>
      </c>
      <c r="B50" s="25" t="s">
        <v>96</v>
      </c>
      <c r="C50" s="18" t="s">
        <v>74</v>
      </c>
      <c r="D50" s="25" t="s">
        <v>97</v>
      </c>
      <c r="E50" s="41">
        <v>2505.6</v>
      </c>
    </row>
    <row r="51" spans="1:5" s="2" customFormat="1" ht="12.75">
      <c r="A51" s="18">
        <v>5</v>
      </c>
      <c r="B51" s="25" t="s">
        <v>98</v>
      </c>
      <c r="C51" s="18" t="s">
        <v>74</v>
      </c>
      <c r="D51" s="25"/>
      <c r="E51" s="41">
        <v>1084.08</v>
      </c>
    </row>
    <row r="52" spans="1:5" s="2" customFormat="1" ht="12.75">
      <c r="A52" s="18">
        <v>6</v>
      </c>
      <c r="B52" s="25" t="s">
        <v>73</v>
      </c>
      <c r="C52" s="18" t="s">
        <v>74</v>
      </c>
      <c r="D52" s="19"/>
      <c r="E52" s="18">
        <v>749.28</v>
      </c>
    </row>
    <row r="53" spans="1:5" s="2" customFormat="1" ht="12.75" hidden="1">
      <c r="A53" s="21"/>
      <c r="B53" s="21" t="s">
        <v>49</v>
      </c>
      <c r="C53" s="21"/>
      <c r="D53" s="22"/>
      <c r="E53" s="21">
        <f>E48+E51+E49+E50+E47+E52</f>
        <v>5927.579999999999</v>
      </c>
    </row>
    <row r="54" s="2" customFormat="1" ht="12.75" hidden="1">
      <c r="D54" s="26"/>
    </row>
    <row r="55" spans="1:5" s="2" customFormat="1" ht="12.75">
      <c r="A55" s="42" t="s">
        <v>99</v>
      </c>
      <c r="B55" s="42"/>
      <c r="C55" s="42"/>
      <c r="D55" s="42"/>
      <c r="E55" s="42"/>
    </row>
    <row r="56" spans="1:5" s="2" customFormat="1" ht="12.75">
      <c r="A56" s="15" t="s">
        <v>1</v>
      </c>
      <c r="B56" s="17" t="s">
        <v>43</v>
      </c>
      <c r="C56" s="17" t="s">
        <v>2</v>
      </c>
      <c r="D56" s="16" t="s">
        <v>44</v>
      </c>
      <c r="E56" s="17" t="s">
        <v>45</v>
      </c>
    </row>
    <row r="57" spans="1:5" s="2" customFormat="1" ht="20.25" customHeight="1">
      <c r="A57" s="18">
        <v>1</v>
      </c>
      <c r="B57" s="25" t="s">
        <v>73</v>
      </c>
      <c r="C57" s="18" t="s">
        <v>74</v>
      </c>
      <c r="D57" s="19"/>
      <c r="E57" s="18">
        <v>749.28</v>
      </c>
    </row>
    <row r="58" spans="1:5" s="2" customFormat="1" ht="12.75">
      <c r="A58" s="18">
        <v>2</v>
      </c>
      <c r="B58" s="19" t="s">
        <v>75</v>
      </c>
      <c r="C58" s="18" t="s">
        <v>74</v>
      </c>
      <c r="D58" s="19"/>
      <c r="E58" s="18">
        <v>93.66</v>
      </c>
    </row>
    <row r="59" spans="1:5" s="2" customFormat="1" ht="12.75">
      <c r="A59" s="18">
        <v>3</v>
      </c>
      <c r="B59" s="25" t="s">
        <v>100</v>
      </c>
      <c r="C59" s="25" t="s">
        <v>74</v>
      </c>
      <c r="D59" s="25" t="s">
        <v>101</v>
      </c>
      <c r="E59" s="41">
        <v>822.87</v>
      </c>
    </row>
    <row r="60" spans="1:5" s="2" customFormat="1" ht="12.75" hidden="1">
      <c r="A60" s="18">
        <v>4</v>
      </c>
      <c r="B60" s="25"/>
      <c r="C60" s="25"/>
      <c r="D60" s="25"/>
      <c r="E60" s="41"/>
    </row>
    <row r="61" spans="1:5" s="2" customFormat="1" ht="12.75" hidden="1">
      <c r="A61" s="18">
        <v>5</v>
      </c>
      <c r="B61" s="25"/>
      <c r="C61" s="25"/>
      <c r="D61" s="25"/>
      <c r="E61" s="41"/>
    </row>
    <row r="62" spans="1:5" s="2" customFormat="1" ht="12.75" hidden="1">
      <c r="A62" s="21"/>
      <c r="B62" s="21" t="s">
        <v>49</v>
      </c>
      <c r="C62" s="21"/>
      <c r="D62" s="22"/>
      <c r="E62" s="21">
        <f>E58+E61+E59+E60+E57</f>
        <v>1665.81</v>
      </c>
    </row>
    <row r="63" s="2" customFormat="1" ht="12.75" hidden="1">
      <c r="D63" s="26"/>
    </row>
    <row r="64" spans="1:5" s="2" customFormat="1" ht="12.75">
      <c r="A64" s="42" t="s">
        <v>60</v>
      </c>
      <c r="B64" s="42"/>
      <c r="C64" s="42"/>
      <c r="D64" s="42"/>
      <c r="E64" s="42"/>
    </row>
    <row r="65" spans="1:5" s="2" customFormat="1" ht="12.75">
      <c r="A65" s="15" t="s">
        <v>1</v>
      </c>
      <c r="B65" s="17" t="s">
        <v>43</v>
      </c>
      <c r="C65" s="17" t="s">
        <v>2</v>
      </c>
      <c r="D65" s="16" t="s">
        <v>44</v>
      </c>
      <c r="E65" s="17" t="s">
        <v>45</v>
      </c>
    </row>
    <row r="66" spans="1:5" s="2" customFormat="1" ht="32.25" customHeight="1">
      <c r="A66" s="18">
        <v>1</v>
      </c>
      <c r="B66" s="25" t="s">
        <v>102</v>
      </c>
      <c r="C66" s="25" t="s">
        <v>74</v>
      </c>
      <c r="D66" s="19"/>
      <c r="E66" s="18">
        <v>25678.23</v>
      </c>
    </row>
    <row r="67" spans="1:5" s="2" customFormat="1" ht="32.25" customHeight="1">
      <c r="A67" s="18">
        <v>2</v>
      </c>
      <c r="B67" s="25" t="s">
        <v>103</v>
      </c>
      <c r="C67" s="25" t="s">
        <v>74</v>
      </c>
      <c r="D67" s="25"/>
      <c r="E67" s="41">
        <v>3910.79</v>
      </c>
    </row>
    <row r="68" spans="1:5" s="2" customFormat="1" ht="12.75">
      <c r="A68" s="18">
        <v>3</v>
      </c>
      <c r="B68" s="25" t="s">
        <v>73</v>
      </c>
      <c r="C68" s="25" t="s">
        <v>74</v>
      </c>
      <c r="D68" s="25"/>
      <c r="E68" s="41">
        <v>749.28</v>
      </c>
    </row>
    <row r="69" spans="1:5" s="2" customFormat="1" ht="12.75">
      <c r="A69" s="18">
        <v>4</v>
      </c>
      <c r="B69" s="19" t="s">
        <v>75</v>
      </c>
      <c r="C69" s="18" t="s">
        <v>74</v>
      </c>
      <c r="D69" s="19"/>
      <c r="E69" s="18">
        <v>93.66</v>
      </c>
    </row>
    <row r="70" spans="1:5" s="2" customFormat="1" ht="12.75">
      <c r="A70" s="18">
        <v>5</v>
      </c>
      <c r="B70" s="25" t="s">
        <v>96</v>
      </c>
      <c r="C70" s="18" t="s">
        <v>74</v>
      </c>
      <c r="D70" s="25"/>
      <c r="E70" s="41">
        <v>2505.6</v>
      </c>
    </row>
    <row r="71" spans="1:5" s="2" customFormat="1" ht="12.75" hidden="1">
      <c r="A71" s="21"/>
      <c r="B71" s="21" t="s">
        <v>49</v>
      </c>
      <c r="C71" s="21"/>
      <c r="D71" s="22"/>
      <c r="E71" s="21">
        <f>SUM(E66:E70)</f>
        <v>32937.56</v>
      </c>
    </row>
    <row r="72" s="2" customFormat="1" ht="12.75" hidden="1">
      <c r="D72" s="26"/>
    </row>
    <row r="73" spans="1:5" s="2" customFormat="1" ht="12.75">
      <c r="A73" s="42" t="s">
        <v>65</v>
      </c>
      <c r="B73" s="42"/>
      <c r="C73" s="42"/>
      <c r="D73" s="42"/>
      <c r="E73" s="42"/>
    </row>
    <row r="74" spans="1:5" s="2" customFormat="1" ht="12.75">
      <c r="A74" s="15" t="s">
        <v>1</v>
      </c>
      <c r="B74" s="17" t="s">
        <v>43</v>
      </c>
      <c r="C74" s="17" t="s">
        <v>2</v>
      </c>
      <c r="D74" s="16" t="s">
        <v>44</v>
      </c>
      <c r="E74" s="17" t="s">
        <v>45</v>
      </c>
    </row>
    <row r="75" spans="1:5" s="2" customFormat="1" ht="32.25" customHeight="1">
      <c r="A75" s="18">
        <v>1</v>
      </c>
      <c r="B75" s="25" t="s">
        <v>73</v>
      </c>
      <c r="C75" s="25" t="s">
        <v>74</v>
      </c>
      <c r="D75" s="25"/>
      <c r="E75" s="41">
        <v>749.28</v>
      </c>
    </row>
    <row r="76" spans="1:5" s="2" customFormat="1" ht="12.75">
      <c r="A76" s="18">
        <v>2</v>
      </c>
      <c r="B76" s="19" t="s">
        <v>75</v>
      </c>
      <c r="C76" s="18" t="s">
        <v>74</v>
      </c>
      <c r="D76" s="19"/>
      <c r="E76" s="18">
        <v>93.66</v>
      </c>
    </row>
    <row r="77" spans="1:5" s="2" customFormat="1" ht="12.75">
      <c r="A77" s="18">
        <v>3</v>
      </c>
      <c r="B77" s="25" t="s">
        <v>104</v>
      </c>
      <c r="C77" s="18" t="s">
        <v>74</v>
      </c>
      <c r="D77" s="25"/>
      <c r="E77" s="41">
        <v>5200</v>
      </c>
    </row>
    <row r="78" spans="1:5" s="2" customFormat="1" ht="12.75" hidden="1">
      <c r="A78" s="18">
        <v>4</v>
      </c>
      <c r="B78" s="25"/>
      <c r="C78" s="25"/>
      <c r="D78" s="25"/>
      <c r="E78" s="41"/>
    </row>
    <row r="79" spans="1:5" s="2" customFormat="1" ht="12.75" hidden="1">
      <c r="A79" s="18">
        <v>5</v>
      </c>
      <c r="B79" s="25"/>
      <c r="C79" s="25"/>
      <c r="D79" s="25"/>
      <c r="E79" s="41"/>
    </row>
    <row r="80" spans="1:5" s="2" customFormat="1" ht="12.75" hidden="1">
      <c r="A80" s="21"/>
      <c r="B80" s="21" t="s">
        <v>49</v>
      </c>
      <c r="C80" s="21"/>
      <c r="D80" s="22"/>
      <c r="E80" s="21">
        <f>SUM(E75:E79)</f>
        <v>6042.94</v>
      </c>
    </row>
    <row r="81" s="2" customFormat="1" ht="12.75" hidden="1">
      <c r="D81" s="26"/>
    </row>
    <row r="82" spans="1:5" s="2" customFormat="1" ht="12.75">
      <c r="A82" s="42" t="s">
        <v>105</v>
      </c>
      <c r="B82" s="42"/>
      <c r="C82" s="42"/>
      <c r="D82" s="42"/>
      <c r="E82" s="42"/>
    </row>
    <row r="83" spans="1:5" s="2" customFormat="1" ht="12.75">
      <c r="A83" s="15" t="s">
        <v>1</v>
      </c>
      <c r="B83" s="17" t="s">
        <v>43</v>
      </c>
      <c r="C83" s="17" t="s">
        <v>2</v>
      </c>
      <c r="D83" s="16" t="s">
        <v>44</v>
      </c>
      <c r="E83" s="17" t="s">
        <v>45</v>
      </c>
    </row>
    <row r="84" spans="1:5" s="2" customFormat="1" ht="12.75">
      <c r="A84" s="18">
        <v>1</v>
      </c>
      <c r="B84" s="43" t="s">
        <v>106</v>
      </c>
      <c r="C84" s="18" t="s">
        <v>74</v>
      </c>
      <c r="D84" s="19" t="s">
        <v>107</v>
      </c>
      <c r="E84" s="18">
        <v>548.07</v>
      </c>
    </row>
    <row r="85" spans="1:5" s="2" customFormat="1" ht="12.75">
      <c r="A85" s="18">
        <v>2</v>
      </c>
      <c r="B85" s="25" t="s">
        <v>108</v>
      </c>
      <c r="C85" s="18" t="s">
        <v>74</v>
      </c>
      <c r="D85" s="25"/>
      <c r="E85" s="41">
        <v>8468.67</v>
      </c>
    </row>
    <row r="86" spans="1:5" s="2" customFormat="1" ht="12.75">
      <c r="A86" s="18">
        <v>3</v>
      </c>
      <c r="B86" s="43" t="s">
        <v>109</v>
      </c>
      <c r="C86" s="18" t="s">
        <v>74</v>
      </c>
      <c r="D86" s="25" t="s">
        <v>110</v>
      </c>
      <c r="E86" s="41">
        <v>4807.77</v>
      </c>
    </row>
    <row r="87" spans="1:5" s="2" customFormat="1" ht="12.75">
      <c r="A87" s="18">
        <v>4</v>
      </c>
      <c r="B87" s="25" t="s">
        <v>73</v>
      </c>
      <c r="C87" s="25" t="s">
        <v>74</v>
      </c>
      <c r="D87" s="25"/>
      <c r="E87" s="41">
        <v>749.28</v>
      </c>
    </row>
    <row r="88" spans="1:5" s="2" customFormat="1" ht="12.75">
      <c r="A88" s="18">
        <v>5</v>
      </c>
      <c r="B88" s="19" t="s">
        <v>75</v>
      </c>
      <c r="C88" s="18" t="s">
        <v>74</v>
      </c>
      <c r="D88" s="19"/>
      <c r="E88" s="18">
        <v>93.66</v>
      </c>
    </row>
    <row r="89" spans="1:5" s="2" customFormat="1" ht="12.75">
      <c r="A89" s="18">
        <v>6</v>
      </c>
      <c r="B89" s="19" t="s">
        <v>111</v>
      </c>
      <c r="C89" s="18" t="s">
        <v>74</v>
      </c>
      <c r="D89" s="19" t="s">
        <v>112</v>
      </c>
      <c r="E89" s="18">
        <v>1598.01</v>
      </c>
    </row>
    <row r="90" spans="1:5" s="2" customFormat="1" ht="12.75" hidden="1">
      <c r="A90" s="21"/>
      <c r="B90" s="21" t="s">
        <v>49</v>
      </c>
      <c r="C90" s="21"/>
      <c r="D90" s="22"/>
      <c r="E90" s="21">
        <f>SUM(E84:E89)</f>
        <v>16265.460000000001</v>
      </c>
    </row>
    <row r="91" s="2" customFormat="1" ht="12.75" hidden="1">
      <c r="D91" s="26"/>
    </row>
    <row r="92" spans="1:5" s="2" customFormat="1" ht="12.75">
      <c r="A92" s="42" t="s">
        <v>113</v>
      </c>
      <c r="B92" s="42"/>
      <c r="C92" s="42"/>
      <c r="D92" s="42"/>
      <c r="E92" s="42"/>
    </row>
    <row r="93" spans="1:5" s="2" customFormat="1" ht="12.75">
      <c r="A93" s="15" t="s">
        <v>1</v>
      </c>
      <c r="B93" s="17" t="s">
        <v>43</v>
      </c>
      <c r="C93" s="17" t="s">
        <v>2</v>
      </c>
      <c r="D93" s="16" t="s">
        <v>44</v>
      </c>
      <c r="E93" s="17" t="s">
        <v>45</v>
      </c>
    </row>
    <row r="94" spans="1:5" s="2" customFormat="1" ht="12.75">
      <c r="A94" s="18">
        <v>1</v>
      </c>
      <c r="B94" s="25" t="s">
        <v>73</v>
      </c>
      <c r="C94" s="25" t="s">
        <v>74</v>
      </c>
      <c r="D94" s="25"/>
      <c r="E94" s="41">
        <v>749.28</v>
      </c>
    </row>
    <row r="95" spans="1:5" s="2" customFormat="1" ht="12.75">
      <c r="A95" s="18">
        <v>3</v>
      </c>
      <c r="B95" s="19" t="s">
        <v>75</v>
      </c>
      <c r="C95" s="18" t="s">
        <v>74</v>
      </c>
      <c r="D95" s="19"/>
      <c r="E95" s="18">
        <v>93.66</v>
      </c>
    </row>
    <row r="96" spans="1:5" s="2" customFormat="1" ht="12.75">
      <c r="A96" s="18">
        <v>4</v>
      </c>
      <c r="B96" s="25" t="s">
        <v>109</v>
      </c>
      <c r="C96" s="18" t="s">
        <v>74</v>
      </c>
      <c r="D96" s="25" t="s">
        <v>114</v>
      </c>
      <c r="E96" s="41">
        <v>1893.97</v>
      </c>
    </row>
    <row r="97" spans="1:5" s="2" customFormat="1" ht="12.75">
      <c r="A97" s="18">
        <v>5</v>
      </c>
      <c r="B97" s="25" t="s">
        <v>115</v>
      </c>
      <c r="C97" s="18" t="s">
        <v>74</v>
      </c>
      <c r="D97" s="25" t="s">
        <v>116</v>
      </c>
      <c r="E97" s="41">
        <v>1426.75</v>
      </c>
    </row>
    <row r="98" spans="1:5" s="2" customFormat="1" ht="12.75" hidden="1">
      <c r="A98" s="21"/>
      <c r="B98" s="21" t="s">
        <v>49</v>
      </c>
      <c r="C98" s="21"/>
      <c r="D98" s="22"/>
      <c r="E98" s="21">
        <f>SUM(E94:E97)</f>
        <v>4163.66</v>
      </c>
    </row>
    <row r="99" s="2" customFormat="1" ht="12.75" hidden="1">
      <c r="D99" s="26"/>
    </row>
    <row r="100" spans="1:5" s="2" customFormat="1" ht="12.75">
      <c r="A100" s="42" t="s">
        <v>66</v>
      </c>
      <c r="B100" s="42"/>
      <c r="C100" s="42"/>
      <c r="D100" s="42"/>
      <c r="E100" s="42"/>
    </row>
    <row r="101" spans="1:5" s="2" customFormat="1" ht="12.75">
      <c r="A101" s="15" t="s">
        <v>1</v>
      </c>
      <c r="B101" s="17" t="s">
        <v>43</v>
      </c>
      <c r="C101" s="17" t="s">
        <v>2</v>
      </c>
      <c r="D101" s="16" t="s">
        <v>44</v>
      </c>
      <c r="E101" s="17" t="s">
        <v>45</v>
      </c>
    </row>
    <row r="102" spans="1:5" s="2" customFormat="1" ht="12.75">
      <c r="A102" s="18">
        <v>1</v>
      </c>
      <c r="B102" s="25" t="s">
        <v>73</v>
      </c>
      <c r="C102" s="25" t="s">
        <v>74</v>
      </c>
      <c r="D102" s="25"/>
      <c r="E102" s="41">
        <v>749.28</v>
      </c>
    </row>
    <row r="103" spans="1:5" s="2" customFormat="1" ht="12.75">
      <c r="A103" s="18">
        <v>2</v>
      </c>
      <c r="B103" s="19" t="s">
        <v>75</v>
      </c>
      <c r="C103" s="18" t="s">
        <v>74</v>
      </c>
      <c r="D103" s="19"/>
      <c r="E103" s="18">
        <v>93.66</v>
      </c>
    </row>
    <row r="104" spans="1:5" s="2" customFormat="1" ht="12.75" hidden="1">
      <c r="A104" s="18">
        <v>3</v>
      </c>
      <c r="B104" s="25"/>
      <c r="C104" s="25"/>
      <c r="D104" s="25"/>
      <c r="E104" s="41"/>
    </row>
    <row r="105" spans="1:5" s="2" customFormat="1" ht="12.75" hidden="1">
      <c r="A105" s="18">
        <v>4</v>
      </c>
      <c r="B105" s="25"/>
      <c r="C105" s="25"/>
      <c r="D105" s="25"/>
      <c r="E105" s="41"/>
    </row>
    <row r="106" spans="1:5" s="2" customFormat="1" ht="12.75" hidden="1">
      <c r="A106" s="18">
        <v>5</v>
      </c>
      <c r="B106" s="25"/>
      <c r="C106" s="25"/>
      <c r="D106" s="25"/>
      <c r="E106" s="41"/>
    </row>
    <row r="107" spans="1:5" s="2" customFormat="1" ht="12.75" hidden="1">
      <c r="A107" s="18">
        <v>6</v>
      </c>
      <c r="B107" s="25"/>
      <c r="C107" s="25"/>
      <c r="D107" s="25"/>
      <c r="E107" s="41"/>
    </row>
    <row r="108" spans="1:5" s="2" customFormat="1" ht="12.75" hidden="1">
      <c r="A108" s="18">
        <v>7</v>
      </c>
      <c r="B108" s="25"/>
      <c r="C108" s="25"/>
      <c r="D108" s="25"/>
      <c r="E108" s="41"/>
    </row>
    <row r="109" spans="1:5" s="2" customFormat="1" ht="12.75" hidden="1">
      <c r="A109" s="21"/>
      <c r="B109" s="21" t="s">
        <v>49</v>
      </c>
      <c r="C109" s="21"/>
      <c r="D109" s="22"/>
      <c r="E109" s="21">
        <f>E102+E103+E104+E105+E106+E107+E108</f>
        <v>842.9399999999999</v>
      </c>
    </row>
    <row r="110" s="2" customFormat="1" ht="12.75" hidden="1">
      <c r="D110" s="26"/>
    </row>
    <row r="111" s="2" customFormat="1" ht="12.75" hidden="1">
      <c r="D111" s="26"/>
    </row>
    <row r="112" spans="1:5" s="2" customFormat="1" ht="12.75" hidden="1">
      <c r="A112" s="34"/>
      <c r="B112" s="34" t="s">
        <v>71</v>
      </c>
      <c r="C112" s="34"/>
      <c r="D112" s="35"/>
      <c r="E112" s="34">
        <f>E7+E15+E25+E34+E44+E53+E62+E71+E80+E90+E98+E109</f>
        <v>100126.31000000001</v>
      </c>
    </row>
    <row r="113" s="2" customFormat="1" ht="12.75">
      <c r="D113" s="26"/>
    </row>
    <row r="114" s="2" customFormat="1" ht="12.75">
      <c r="D114" s="26"/>
    </row>
  </sheetData>
  <sheetProtection selectLockedCells="1" selectUnlockedCells="1"/>
  <mergeCells count="12">
    <mergeCell ref="A1:E1"/>
    <mergeCell ref="A9:E9"/>
    <mergeCell ref="A17:E17"/>
    <mergeCell ref="A27:E27"/>
    <mergeCell ref="A35:E35"/>
    <mergeCell ref="A45:E45"/>
    <mergeCell ref="A55:E55"/>
    <mergeCell ref="A64:E64"/>
    <mergeCell ref="A73:E73"/>
    <mergeCell ref="A82:E82"/>
    <mergeCell ref="A92:E92"/>
    <mergeCell ref="A100:E100"/>
  </mergeCells>
  <printOptions/>
  <pageMargins left="0.7875" right="0.7875" top="1.0527777777777778" bottom="1.0527777777777778" header="0.7875" footer="0.7875"/>
  <pageSetup horizontalDpi="300" verticalDpi="300" orientation="landscape" paperSize="9" scale="76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2018-04-25T05:18:37Z</cp:lastPrinted>
  <dcterms:modified xsi:type="dcterms:W3CDTF">2018-04-25T05:19:18Z</dcterms:modified>
  <cp:category/>
  <cp:version/>
  <cp:contentType/>
  <cp:contentStatus/>
  <cp:revision>269</cp:revision>
</cp:coreProperties>
</file>