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<sst xmlns="http://schemas.openxmlformats.org/spreadsheetml/2006/main" count="337" uniqueCount="120">
  <si>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</si>
  <si>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</si>
  <si>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</si>
  <si>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</si>
  <si>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</si>
  <si>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</si>
  <si>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</si>
  <si>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</si>
  <si>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</si>
  <si>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</si>
  <si>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</si>
  <si>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</si>
  <si>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</si>
  <si>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</si>
  <si>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Пархоменко</t>
  </si>
  <si>
    <t>01.05.2016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</si>
  <si>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</si>
  <si>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</si>
  <si>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</si>
  <si>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</si>
  <si>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</si>
  <si>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</si>
  <si>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</si>
  <si>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</si>
  <si>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</si>
  <si>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</si>
  <si>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</si>
  <si>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</si>
  <si>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</si>
  <si>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</si>
  <si>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</si>
  <si>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</si>
  <si>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</si>
  <si>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</si>
  <si>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Лифт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</si>
  <si>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</si>
  <si>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</si>
  <si>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</si>
  <si>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</si>
  <si>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</si>
  <si>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</si>
  <si>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</si>
  <si>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Установка общих счетчиков</t>
  </si>
  <si>
    <t>Январь 2017 г</t>
  </si>
  <si>
    <t>Вид работ</t>
  </si>
  <si>
    <t>Место проведения работ</t>
  </si>
  <si>
    <t>Сумма</t>
  </si>
  <si>
    <t>частичный ремонт подъезда</t>
  </si>
  <si>
    <t>Пархоменко 62</t>
  </si>
  <si>
    <t>Под 2</t>
  </si>
  <si>
    <t>ИТОГО</t>
  </si>
  <si>
    <t>Март 2017</t>
  </si>
  <si>
    <t>ремонт подъездного электроосвещения (смена светильников, установка датчиков движения)</t>
  </si>
  <si>
    <t>2-й подъезд</t>
  </si>
  <si>
    <t>ремонт мягкой кровли</t>
  </si>
  <si>
    <t>3-й подъезд</t>
  </si>
  <si>
    <t>Апрель 2017</t>
  </si>
  <si>
    <t>Август 2017 г</t>
  </si>
  <si>
    <t>ремонт подъезда № 3</t>
  </si>
  <si>
    <t>Подъезд № 3</t>
  </si>
  <si>
    <t>смена трубопровода Ф 20,25 мм</t>
  </si>
  <si>
    <t>кв. 41,45,97 ГВС п/п</t>
  </si>
  <si>
    <t>Сентябрь 2017 г</t>
  </si>
  <si>
    <t>асфальтирование тротуарной дорожки</t>
  </si>
  <si>
    <t>Ноябрь 2017 г</t>
  </si>
  <si>
    <t>смена трубопровода Ф 20 мм</t>
  </si>
  <si>
    <t>3-й подъезд (ЦО подъездное отопление)</t>
  </si>
  <si>
    <t>смена трубопровода Ф 89,32 мм</t>
  </si>
  <si>
    <t>2-й подъезд (ЦО изготовление регистра)</t>
  </si>
  <si>
    <t>ремонт электроосвещения в подъезде и над подъездом (установка светильника, смена ламп)</t>
  </si>
  <si>
    <t>3-й подъезд, тамбур № 23,24</t>
  </si>
  <si>
    <t>Декабрь 2017 г</t>
  </si>
  <si>
    <t>изготовление и установка двери металлической на УУТЭ ЦО/ГВС</t>
  </si>
  <si>
    <t>подвал</t>
  </si>
  <si>
    <t>ВСЕГО</t>
  </si>
  <si>
    <t>т/о УУТЭ</t>
  </si>
  <si>
    <t>т/о общедомового УУЭЭ</t>
  </si>
  <si>
    <t>засыпка щебнем придомовой территории</t>
  </si>
  <si>
    <t>обход и осмотр подвала и инженерных коммуникаций</t>
  </si>
  <si>
    <t>Февраль 2017 г</t>
  </si>
  <si>
    <t>смена трубопровода ф 32 мм</t>
  </si>
  <si>
    <t>1-й подъезд, подвал ГВС п/п</t>
  </si>
  <si>
    <t>т/о УУТЭ ЦО и ГВС</t>
  </si>
  <si>
    <t>т/о общедомовых приборов учета электроэнергии</t>
  </si>
  <si>
    <t>слив воды из системы</t>
  </si>
  <si>
    <t>закрытие отопительного периода</t>
  </si>
  <si>
    <t>Май 2017</t>
  </si>
  <si>
    <t>дезинсекция подвальных помещений</t>
  </si>
  <si>
    <t>благоустройство придомовой территории (окраска деревьев и бордюров)</t>
  </si>
  <si>
    <t>Июнь 2017 г</t>
  </si>
  <si>
    <t>смена трубопровода ГВС</t>
  </si>
  <si>
    <t>кв. 25</t>
  </si>
  <si>
    <t>Июль 2017 г</t>
  </si>
  <si>
    <t xml:space="preserve">переодический осмотр вентиляционных каналов </t>
  </si>
  <si>
    <t>Кв 1,3,4,8,11,13,14,20,22,23,26,27,31,37,39,41,50,51,52,53,64,65,67,69,72,73,74,82,85,89,90,91,93,95,97,99,100,101,102,104</t>
  </si>
  <si>
    <t>гидравлические испытания внутридомовой системы ЦО</t>
  </si>
  <si>
    <t>установка электросчетчика</t>
  </si>
  <si>
    <t>Кв 31</t>
  </si>
  <si>
    <t>Планово-предупредительный ремонт ВРУ</t>
  </si>
  <si>
    <t>Кв 56</t>
  </si>
  <si>
    <t>Кв 66</t>
  </si>
  <si>
    <t>Кв 71</t>
  </si>
  <si>
    <t>Кв 81</t>
  </si>
  <si>
    <t>Кв 82</t>
  </si>
  <si>
    <t>Кв 83</t>
  </si>
  <si>
    <t>Кв 84,100</t>
  </si>
  <si>
    <t>Кв 38</t>
  </si>
  <si>
    <t>гидравлические испытания ввода ГВС</t>
  </si>
  <si>
    <t>Октябрь 2017 г</t>
  </si>
  <si>
    <t>ликвидация воздушных пробок в стояках</t>
  </si>
  <si>
    <t>кв. 1,5,9,13,17,21,25,29,2</t>
  </si>
  <si>
    <t>замена сбросного крана ф 15 мм</t>
  </si>
  <si>
    <t>кв. 37 ХВС</t>
  </si>
  <si>
    <t>подготовка к запуску системы ЦО</t>
  </si>
  <si>
    <t>установка крана шарового ф 15 мм</t>
  </si>
  <si>
    <t>кв. 56</t>
  </si>
  <si>
    <t>кв. 91</t>
  </si>
  <si>
    <t>подвал ГВС п/п</t>
  </si>
  <si>
    <t>ремонт мягкой кровли в местах примыкания к вентканалам на жилом доме</t>
  </si>
  <si>
    <t>1-й подъезд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</si>
</sst>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7" fontId="1" fillId="0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6" fillId="3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wrapText="1"/>
    </xf>
    <xf numFmtId="164" fontId="0" fillId="3" borderId="0" xfId="0" applyFill="1" applyAlignment="1">
      <alignment/>
    </xf>
    <xf numFmtId="164" fontId="6" fillId="2" borderId="0" xfId="0" applyFont="1" applyFill="1" applyAlignment="1">
      <alignment horizontal="center"/>
    </xf>
    <xf numFmtId="164" fontId="6" fillId="2" borderId="0" xfId="0" applyFont="1" applyFill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justify"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justify" wrapText="1"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080">
          <cell r="E3080">
            <v>25900.62</v>
          </cell>
          <cell r="F3080">
            <v>99693.6</v>
          </cell>
          <cell r="G3080">
            <v>323242.80000000005</v>
          </cell>
          <cell r="H3080">
            <v>316802.37</v>
          </cell>
          <cell r="I3080">
            <v>284141.86</v>
          </cell>
          <cell r="J3080">
            <v>132354.11</v>
          </cell>
          <cell r="K3080">
            <v>32341.050000000047</v>
          </cell>
        </row>
        <row r="3081"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</row>
        <row r="3082"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</row>
        <row r="3083"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</row>
        <row r="3084"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</row>
        <row r="3085"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</row>
        <row r="3087">
          <cell r="E3087">
            <v>4542.51</v>
          </cell>
          <cell r="F3087">
            <v>-61434.68</v>
          </cell>
          <cell r="G3087">
            <v>53118.42999999999</v>
          </cell>
          <cell r="H3087">
            <v>52060.3</v>
          </cell>
          <cell r="I3087">
            <v>100156.87000000002</v>
          </cell>
          <cell r="J3087">
            <v>-109531.25000000003</v>
          </cell>
          <cell r="K3087">
            <v>5600.639999999992</v>
          </cell>
        </row>
        <row r="3088">
          <cell r="E3088">
            <v>9898.44</v>
          </cell>
          <cell r="F3088">
            <v>-9898.44</v>
          </cell>
          <cell r="G3088">
            <v>123531.37000000002</v>
          </cell>
          <cell r="H3088">
            <v>121070.59999999999</v>
          </cell>
          <cell r="I3088">
            <v>123531.37000000002</v>
          </cell>
          <cell r="J3088">
            <v>-12359.210000000036</v>
          </cell>
          <cell r="K3088">
            <v>12359.210000000036</v>
          </cell>
        </row>
        <row r="3089">
          <cell r="E3089">
            <v>3299.5</v>
          </cell>
          <cell r="F3089">
            <v>16776.83</v>
          </cell>
          <cell r="G3089">
            <v>41177.09999999999</v>
          </cell>
          <cell r="H3089">
            <v>40356.810000000005</v>
          </cell>
          <cell r="I3089">
            <v>6610</v>
          </cell>
          <cell r="J3089">
            <v>50523.64000000001</v>
          </cell>
          <cell r="K3089">
            <v>4119.789999999986</v>
          </cell>
        </row>
        <row r="3090">
          <cell r="E3090">
            <v>-10.99</v>
          </cell>
          <cell r="F3090">
            <v>-7155.16</v>
          </cell>
          <cell r="G3090">
            <v>3431.399999999999</v>
          </cell>
          <cell r="H3090">
            <v>3363.06</v>
          </cell>
          <cell r="I3090">
            <v>31228.019999999993</v>
          </cell>
          <cell r="J3090">
            <v>-35020.119999999995</v>
          </cell>
          <cell r="K3090">
            <v>57.349999999999454</v>
          </cell>
        </row>
        <row r="3091">
          <cell r="E3091">
            <v>560.92</v>
          </cell>
          <cell r="F3091">
            <v>-4683.96</v>
          </cell>
          <cell r="G3091">
            <v>7000.080000000001</v>
          </cell>
          <cell r="H3091">
            <v>6860.66</v>
          </cell>
          <cell r="I3091">
            <v>4394.88</v>
          </cell>
          <cell r="J3091">
            <v>-2218.1800000000003</v>
          </cell>
          <cell r="K3091">
            <v>700.340000000001</v>
          </cell>
        </row>
        <row r="3092">
          <cell r="E3092">
            <v>16.52</v>
          </cell>
          <cell r="F3092">
            <v>120.76</v>
          </cell>
          <cell r="G3092">
            <v>205.89999999999998</v>
          </cell>
          <cell r="H3092">
            <v>201.75999999999996</v>
          </cell>
          <cell r="I3092">
            <v>0</v>
          </cell>
          <cell r="J3092">
            <v>322.52</v>
          </cell>
          <cell r="K3092">
            <v>20.660000000000025</v>
          </cell>
        </row>
        <row r="3093">
          <cell r="E3093">
            <v>5224.48</v>
          </cell>
          <cell r="F3093">
            <v>-5224.48</v>
          </cell>
          <cell r="G3093">
            <v>65197.14999999998</v>
          </cell>
          <cell r="H3093">
            <v>63898.270000000004</v>
          </cell>
          <cell r="I3093">
            <v>65197.14999999998</v>
          </cell>
          <cell r="J3093">
            <v>-6523.3599999999715</v>
          </cell>
          <cell r="K3093">
            <v>6523.3599999999715</v>
          </cell>
        </row>
        <row r="3094">
          <cell r="E3094">
            <v>1924.79</v>
          </cell>
          <cell r="F3094">
            <v>-20695.12</v>
          </cell>
          <cell r="G3094">
            <v>24019.95</v>
          </cell>
          <cell r="H3094">
            <v>23541.46</v>
          </cell>
          <cell r="I3094">
            <v>53004.70868</v>
          </cell>
          <cell r="J3094">
            <v>-50158.36868</v>
          </cell>
          <cell r="K3094">
            <v>2403.2800000000025</v>
          </cell>
        </row>
        <row r="3095">
          <cell r="E3095">
            <v>500.42</v>
          </cell>
          <cell r="F3095">
            <v>3663.02</v>
          </cell>
          <cell r="G3095">
            <v>6245.279999999999</v>
          </cell>
          <cell r="H3095">
            <v>6120.790000000001</v>
          </cell>
          <cell r="I3095">
            <v>0</v>
          </cell>
          <cell r="J3095">
            <v>9783.810000000001</v>
          </cell>
          <cell r="K3095">
            <v>624.909999999998</v>
          </cell>
        </row>
        <row r="3097">
          <cell r="E3097">
            <v>4628.59</v>
          </cell>
          <cell r="F3097">
            <v>-4628.59</v>
          </cell>
          <cell r="G3097">
            <v>68628.71999999999</v>
          </cell>
          <cell r="H3097">
            <v>66818.21</v>
          </cell>
          <cell r="I3097">
            <v>68628.71999999999</v>
          </cell>
          <cell r="J3097">
            <v>-6439.099999999977</v>
          </cell>
          <cell r="K3097">
            <v>6439.099999999977</v>
          </cell>
        </row>
        <row r="3098">
          <cell r="E3098">
            <v>21345.05</v>
          </cell>
          <cell r="F3098">
            <v>-21345.05</v>
          </cell>
          <cell r="G3098">
            <v>267652.08</v>
          </cell>
          <cell r="H3098">
            <v>262225.5800000001</v>
          </cell>
          <cell r="I3098">
            <v>267652.08</v>
          </cell>
          <cell r="J3098">
            <v>-26771.54999999993</v>
          </cell>
          <cell r="K3098">
            <v>26771.54999999993</v>
          </cell>
        </row>
        <row r="3099">
          <cell r="E3099">
            <v>0</v>
          </cell>
          <cell r="F3099">
            <v>0</v>
          </cell>
          <cell r="G3099">
            <v>66941.67000000001</v>
          </cell>
          <cell r="H3099">
            <v>61211.27</v>
          </cell>
          <cell r="I3099">
            <v>66941.67000000001</v>
          </cell>
          <cell r="J3099">
            <v>-5730.400000000016</v>
          </cell>
          <cell r="K3099">
            <v>5730.400000000016</v>
          </cell>
        </row>
        <row r="3100">
          <cell r="E3100">
            <v>-320.8</v>
          </cell>
          <cell r="F3100">
            <v>320.8</v>
          </cell>
          <cell r="G3100">
            <v>11667.36</v>
          </cell>
          <cell r="H3100">
            <v>11320.869999999999</v>
          </cell>
          <cell r="I3100">
            <v>11667.36</v>
          </cell>
          <cell r="J3100">
            <v>-25.69000000000233</v>
          </cell>
          <cell r="K3100">
            <v>25.69000000000233</v>
          </cell>
        </row>
        <row r="3101">
          <cell r="E3101">
            <v>9895</v>
          </cell>
          <cell r="F3101">
            <v>-9895</v>
          </cell>
          <cell r="G3101">
            <v>129023.15999999997</v>
          </cell>
          <cell r="H3101">
            <v>126137.82</v>
          </cell>
          <cell r="I3101">
            <v>129023.15999999997</v>
          </cell>
          <cell r="J3101">
            <v>-12780.339999999967</v>
          </cell>
          <cell r="K3101">
            <v>12780.339999999967</v>
          </cell>
        </row>
        <row r="3102">
          <cell r="E3102">
            <v>10561.45</v>
          </cell>
          <cell r="F3102">
            <v>-10561.45</v>
          </cell>
          <cell r="G3102">
            <v>137257.43999999997</v>
          </cell>
          <cell r="H3102">
            <v>134218.92</v>
          </cell>
          <cell r="I3102">
            <v>137257.43999999997</v>
          </cell>
          <cell r="J3102">
            <v>-13599.969999999958</v>
          </cell>
          <cell r="K3102">
            <v>13599.969999999972</v>
          </cell>
        </row>
        <row r="3103">
          <cell r="E3103">
            <v>12099.07</v>
          </cell>
          <cell r="F3103">
            <v>-12099.07</v>
          </cell>
          <cell r="G3103">
            <v>155787.72</v>
          </cell>
          <cell r="H3103">
            <v>152404.73</v>
          </cell>
          <cell r="I3103">
            <v>155787.72</v>
          </cell>
          <cell r="J3103">
            <v>-15482.059999999998</v>
          </cell>
          <cell r="K3103">
            <v>15482.059999999998</v>
          </cell>
        </row>
        <row r="3104">
          <cell r="E3104">
            <v>0</v>
          </cell>
          <cell r="F3104">
            <v>0</v>
          </cell>
          <cell r="G3104">
            <v>6822.16</v>
          </cell>
          <cell r="H3104">
            <v>5809.009999999998</v>
          </cell>
          <cell r="I3104">
            <v>6822.16</v>
          </cell>
          <cell r="J3104">
            <v>-1013.1500000000015</v>
          </cell>
          <cell r="K3104">
            <v>1013.1500000000015</v>
          </cell>
        </row>
        <row r="3105">
          <cell r="E3105">
            <v>0</v>
          </cell>
          <cell r="F3105">
            <v>0</v>
          </cell>
          <cell r="G3105">
            <v>90382.13</v>
          </cell>
          <cell r="H3105">
            <v>86145.73999999999</v>
          </cell>
          <cell r="I3105">
            <v>90382.13</v>
          </cell>
          <cell r="J3105">
            <v>-4236.390000000014</v>
          </cell>
          <cell r="K3105">
            <v>4236.390000000014</v>
          </cell>
        </row>
        <row r="3106">
          <cell r="E3106">
            <v>5894.64</v>
          </cell>
          <cell r="F3106">
            <v>10688.86</v>
          </cell>
          <cell r="G3106">
            <v>16685.28</v>
          </cell>
          <cell r="H3106">
            <v>18393.79</v>
          </cell>
          <cell r="I3106">
            <v>0</v>
          </cell>
          <cell r="J3106">
            <v>29082.65</v>
          </cell>
          <cell r="K3106">
            <v>4186.129999999997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E39" sqref="E39"/>
    </sheetView>
  </sheetViews>
  <sheetFormatPr defaultColWidth="12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0" style="0" hidden="1" customWidth="1"/>
    <col min="5" max="5" width="20.140625" style="0" customWidth="1"/>
    <col min="6" max="6" width="27.42187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22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8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5">
        <v>62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4">
        <f>'[1]Лицевые счета домов свод'!E3080</f>
        <v>25900.62</v>
      </c>
      <c r="F6" s="4">
        <f>'[1]Лицевые счета домов свод'!F3080</f>
        <v>99693.6</v>
      </c>
      <c r="G6" s="4">
        <f>'[1]Лицевые счета домов свод'!G3080</f>
        <v>323242.80000000005</v>
      </c>
      <c r="H6" s="4">
        <f>'[1]Лицевые счета домов свод'!H3080</f>
        <v>316802.37</v>
      </c>
      <c r="I6" s="4">
        <f>'[1]Лицевые счета домов свод'!I3080</f>
        <v>284141.86</v>
      </c>
      <c r="J6" s="4">
        <f>'[1]Лицевые счета домов свод'!J3080</f>
        <v>132354.11</v>
      </c>
      <c r="K6" s="4">
        <f>'[1]Лицевые счета домов свод'!K3080</f>
        <v>32341.050000000047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свод'!E3081</f>
        <v>0</v>
      </c>
      <c r="F7" s="4">
        <f>'[1]Лицевые счета домов свод'!F3081</f>
        <v>0</v>
      </c>
      <c r="G7" s="4">
        <f>'[1]Лицевые счета домов свод'!G3081</f>
        <v>0</v>
      </c>
      <c r="H7" s="4">
        <f>'[1]Лицевые счета домов свод'!H3081</f>
        <v>0</v>
      </c>
      <c r="I7" s="4">
        <f>'[1]Лицевые счета домов свод'!I3081</f>
        <v>0</v>
      </c>
      <c r="J7" s="4">
        <f>'[1]Лицевые счета домов свод'!J3081</f>
        <v>0</v>
      </c>
      <c r="K7" s="4">
        <f>'[1]Лицевые счета домов свод'!K3081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свод'!E3082</f>
        <v>0</v>
      </c>
      <c r="F8" s="4">
        <f>'[1]Лицевые счета домов свод'!F3082</f>
        <v>0</v>
      </c>
      <c r="G8" s="4">
        <f>'[1]Лицевые счета домов свод'!G3082</f>
        <v>0</v>
      </c>
      <c r="H8" s="4">
        <f>'[1]Лицевые счета домов свод'!H3082</f>
        <v>0</v>
      </c>
      <c r="I8" s="4">
        <f>'[1]Лицевые счета домов свод'!I3082</f>
        <v>0</v>
      </c>
      <c r="J8" s="4">
        <f>'[1]Лицевые счета домов свод'!J3082</f>
        <v>0</v>
      </c>
      <c r="K8" s="4">
        <f>'[1]Лицевые счета домов свод'!K3082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свод'!E3083</f>
        <v>0</v>
      </c>
      <c r="F9" s="4">
        <f>'[1]Лицевые счета домов свод'!F3083</f>
        <v>0</v>
      </c>
      <c r="G9" s="4">
        <f>'[1]Лицевые счета домов свод'!G3083</f>
        <v>0</v>
      </c>
      <c r="H9" s="4">
        <f>'[1]Лицевые счета домов свод'!H3083</f>
        <v>0</v>
      </c>
      <c r="I9" s="4">
        <f>'[1]Лицевые счета домов свод'!I3083</f>
        <v>0</v>
      </c>
      <c r="J9" s="4">
        <f>'[1]Лицевые счета домов свод'!J3083</f>
        <v>0</v>
      </c>
      <c r="K9" s="4">
        <f>'[1]Лицевые счета домов свод'!K3083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свод'!E3084</f>
        <v>0</v>
      </c>
      <c r="F10" s="4">
        <f>'[1]Лицевые счета домов свод'!F3084</f>
        <v>0</v>
      </c>
      <c r="G10" s="4">
        <f>'[1]Лицевые счета домов свод'!G3084</f>
        <v>0</v>
      </c>
      <c r="H10" s="4">
        <f>'[1]Лицевые счета домов свод'!H3084</f>
        <v>0</v>
      </c>
      <c r="I10" s="4">
        <f>'[1]Лицевые счета домов свод'!I3084</f>
        <v>0</v>
      </c>
      <c r="J10" s="4">
        <f>'[1]Лицевые счета домов свод'!J3084</f>
        <v>0</v>
      </c>
      <c r="K10" s="4">
        <f>'[1]Лицевые счета домов свод'!K3084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свод'!E3085</f>
        <v>0</v>
      </c>
      <c r="F11" s="4">
        <f>'[1]Лицевые счета домов свод'!F3085</f>
        <v>0</v>
      </c>
      <c r="G11" s="4">
        <f>'[1]Лицевые счета домов свод'!G3085</f>
        <v>0</v>
      </c>
      <c r="H11" s="4">
        <f>'[1]Лицевые счета домов свод'!H3085</f>
        <v>0</v>
      </c>
      <c r="I11" s="4">
        <f>'[1]Лицевые счета домов свод'!I3085</f>
        <v>0</v>
      </c>
      <c r="J11" s="4">
        <f>'[1]Лицевые счета домов свод'!J3085</f>
        <v>0</v>
      </c>
      <c r="K11" s="4">
        <f>'[1]Лицевые счета домов свод'!K3085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25900.62</v>
      </c>
      <c r="F12" s="4">
        <f>SUM(F6:F11)</f>
        <v>99693.6</v>
      </c>
      <c r="G12" s="4">
        <f>SUM(G6:G11)</f>
        <v>323242.80000000005</v>
      </c>
      <c r="H12" s="4">
        <f>SUM(H6:H11)</f>
        <v>316802.37</v>
      </c>
      <c r="I12" s="4">
        <f>SUM(I6:I11)</f>
        <v>284141.86</v>
      </c>
      <c r="J12" s="4">
        <f>SUM(J6:J11)</f>
        <v>132354.11</v>
      </c>
      <c r="K12" s="4">
        <f>SUM(K6:K11)</f>
        <v>32341.050000000047</v>
      </c>
      <c r="L12" s="3"/>
    </row>
    <row r="13" spans="1:12" s="2" customFormat="1" ht="12.75" hidden="1">
      <c r="A13" s="3"/>
      <c r="B13" s="3"/>
      <c r="C13" s="3"/>
      <c r="D13" s="7" t="s">
        <v>23</v>
      </c>
      <c r="E13" s="4">
        <f>'[1]Лицевые счета домов свод'!E3087</f>
        <v>4542.51</v>
      </c>
      <c r="F13" s="4">
        <f>'[1]Лицевые счета домов свод'!F3087</f>
        <v>-61434.68</v>
      </c>
      <c r="G13" s="4">
        <f>'[1]Лицевые счета домов свод'!G3087</f>
        <v>53118.42999999999</v>
      </c>
      <c r="H13" s="4">
        <f>'[1]Лицевые счета домов свод'!H3087</f>
        <v>52060.3</v>
      </c>
      <c r="I13" s="4">
        <f>'[1]Лицевые счета домов свод'!I3087</f>
        <v>100156.87000000002</v>
      </c>
      <c r="J13" s="4">
        <f>'[1]Лицевые счета домов свод'!J3087</f>
        <v>-109531.25000000003</v>
      </c>
      <c r="K13" s="4">
        <f>'[1]Лицевые счета домов свод'!K3087</f>
        <v>5600.639999999992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4">
        <f>'[1]Лицевые счета домов свод'!E3088</f>
        <v>9898.44</v>
      </c>
      <c r="F14" s="4">
        <f>'[1]Лицевые счета домов свод'!F3088</f>
        <v>-9898.44</v>
      </c>
      <c r="G14" s="4">
        <f>'[1]Лицевые счета домов свод'!G3088</f>
        <v>123531.37000000002</v>
      </c>
      <c r="H14" s="4">
        <f>'[1]Лицевые счета домов свод'!H3088</f>
        <v>121070.59999999999</v>
      </c>
      <c r="I14" s="4">
        <f>'[1]Лицевые счета домов свод'!I3088</f>
        <v>123531.37000000002</v>
      </c>
      <c r="J14" s="4">
        <f>'[1]Лицевые счета домов свод'!J3088</f>
        <v>-12359.210000000036</v>
      </c>
      <c r="K14" s="4">
        <f>'[1]Лицевые счета домов свод'!K3088</f>
        <v>12359.210000000036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4">
        <f>'[1]Лицевые счета домов свод'!E3089</f>
        <v>3299.5</v>
      </c>
      <c r="F15" s="4">
        <f>'[1]Лицевые счета домов свод'!F3089</f>
        <v>16776.83</v>
      </c>
      <c r="G15" s="4">
        <f>'[1]Лицевые счета домов свод'!G3089</f>
        <v>41177.09999999999</v>
      </c>
      <c r="H15" s="4">
        <f>'[1]Лицевые счета домов свод'!H3089</f>
        <v>40356.810000000005</v>
      </c>
      <c r="I15" s="4">
        <f>'[1]Лицевые счета домов свод'!I3089</f>
        <v>6610</v>
      </c>
      <c r="J15" s="4">
        <f>'[1]Лицевые счета домов свод'!J3089</f>
        <v>50523.64000000001</v>
      </c>
      <c r="K15" s="4">
        <f>'[1]Лицевые счета домов свод'!K3089</f>
        <v>4119.789999999986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4">
        <f>'[1]Лицевые счета домов свод'!E3090</f>
        <v>-10.99</v>
      </c>
      <c r="F16" s="4">
        <f>'[1]Лицевые счета домов свод'!F3090</f>
        <v>-7155.16</v>
      </c>
      <c r="G16" s="4">
        <f>'[1]Лицевые счета домов свод'!G3090</f>
        <v>3431.399999999999</v>
      </c>
      <c r="H16" s="4">
        <f>'[1]Лицевые счета домов свод'!H3090</f>
        <v>3363.06</v>
      </c>
      <c r="I16" s="4">
        <f>'[1]Лицевые счета домов свод'!I3090</f>
        <v>31228.019999999993</v>
      </c>
      <c r="J16" s="4">
        <f>'[1]Лицевые счета домов свод'!J3090</f>
        <v>-35020.119999999995</v>
      </c>
      <c r="K16" s="4">
        <f>'[1]Лицевые счета домов свод'!K3090</f>
        <v>57.349999999999454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свод'!E3091</f>
        <v>560.92</v>
      </c>
      <c r="F17" s="4">
        <f>'[1]Лицевые счета домов свод'!F3091</f>
        <v>-4683.96</v>
      </c>
      <c r="G17" s="4">
        <f>'[1]Лицевые счета домов свод'!G3091</f>
        <v>7000.080000000001</v>
      </c>
      <c r="H17" s="4">
        <f>'[1]Лицевые счета домов свод'!H3091</f>
        <v>6860.66</v>
      </c>
      <c r="I17" s="4">
        <f>'[1]Лицевые счета домов свод'!I3091</f>
        <v>4394.88</v>
      </c>
      <c r="J17" s="4">
        <f>'[1]Лицевые счета домов свод'!J3091</f>
        <v>-2218.1800000000003</v>
      </c>
      <c r="K17" s="4">
        <f>'[1]Лицевые счета домов свод'!K3091</f>
        <v>700.340000000001</v>
      </c>
      <c r="L17" s="3"/>
    </row>
    <row r="18" spans="1:12" s="2" customFormat="1" ht="12.75" hidden="1">
      <c r="A18" s="3"/>
      <c r="B18" s="3"/>
      <c r="C18" s="3"/>
      <c r="D18" s="7" t="s">
        <v>28</v>
      </c>
      <c r="E18" s="4">
        <f>'[1]Лицевые счета домов свод'!E3092</f>
        <v>16.52</v>
      </c>
      <c r="F18" s="4">
        <f>'[1]Лицевые счета домов свод'!F3092</f>
        <v>120.76</v>
      </c>
      <c r="G18" s="4">
        <f>'[1]Лицевые счета домов свод'!G3092</f>
        <v>205.89999999999998</v>
      </c>
      <c r="H18" s="4">
        <f>'[1]Лицевые счета домов свод'!H3092</f>
        <v>201.75999999999996</v>
      </c>
      <c r="I18" s="4">
        <f>'[1]Лицевые счета домов свод'!I3092</f>
        <v>0</v>
      </c>
      <c r="J18" s="4">
        <f>'[1]Лицевые счета домов свод'!J3092</f>
        <v>322.52</v>
      </c>
      <c r="K18" s="4">
        <f>'[1]Лицевые счета домов свод'!K3092</f>
        <v>20.660000000000025</v>
      </c>
      <c r="L18" s="3"/>
    </row>
    <row r="19" spans="1:12" s="2" customFormat="1" ht="12.75" hidden="1">
      <c r="A19" s="3"/>
      <c r="B19" s="3"/>
      <c r="C19" s="3"/>
      <c r="D19" s="7" t="s">
        <v>29</v>
      </c>
      <c r="E19" s="4">
        <f>'[1]Лицевые счета домов свод'!E3093</f>
        <v>5224.48</v>
      </c>
      <c r="F19" s="4">
        <f>'[1]Лицевые счета домов свод'!F3093</f>
        <v>-5224.48</v>
      </c>
      <c r="G19" s="4">
        <f>'[1]Лицевые счета домов свод'!G3093</f>
        <v>65197.14999999998</v>
      </c>
      <c r="H19" s="4">
        <f>'[1]Лицевые счета домов свод'!H3093</f>
        <v>63898.270000000004</v>
      </c>
      <c r="I19" s="4">
        <f>'[1]Лицевые счета домов свод'!I3093</f>
        <v>65197.14999999998</v>
      </c>
      <c r="J19" s="4">
        <f>'[1]Лицевые счета домов свод'!J3093</f>
        <v>-6523.3599999999715</v>
      </c>
      <c r="K19" s="4">
        <f>'[1]Лицевые счета домов свод'!K3093</f>
        <v>6523.3599999999715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4">
        <f>'[1]Лицевые счета домов свод'!E3094</f>
        <v>1924.79</v>
      </c>
      <c r="F20" s="4">
        <f>'[1]Лицевые счета домов свод'!F3094</f>
        <v>-20695.12</v>
      </c>
      <c r="G20" s="4">
        <f>'[1]Лицевые счета домов свод'!G3094</f>
        <v>24019.95</v>
      </c>
      <c r="H20" s="4">
        <f>'[1]Лицевые счета домов свод'!H3094</f>
        <v>23541.46</v>
      </c>
      <c r="I20" s="4">
        <f>'[1]Лицевые счета домов свод'!I3094</f>
        <v>53004.70868</v>
      </c>
      <c r="J20" s="4">
        <f>'[1]Лицевые счета домов свод'!J3094</f>
        <v>-50158.36868</v>
      </c>
      <c r="K20" s="4">
        <f>'[1]Лицевые счета домов свод'!K3094</f>
        <v>2403.2800000000025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4">
        <f>'[1]Лицевые счета домов свод'!E3095</f>
        <v>500.42</v>
      </c>
      <c r="F21" s="4">
        <f>'[1]Лицевые счета домов свод'!F3095</f>
        <v>3663.02</v>
      </c>
      <c r="G21" s="4">
        <f>'[1]Лицевые счета домов свод'!G3095</f>
        <v>6245.279999999999</v>
      </c>
      <c r="H21" s="4">
        <f>'[1]Лицевые счета домов свод'!H3095</f>
        <v>6120.790000000001</v>
      </c>
      <c r="I21" s="4">
        <f>'[1]Лицевые счета домов свод'!I3095</f>
        <v>0</v>
      </c>
      <c r="J21" s="4">
        <f>'[1]Лицевые счета домов свод'!J3095</f>
        <v>9783.810000000001</v>
      </c>
      <c r="K21" s="4">
        <f>'[1]Лицевые счета домов свод'!K3095</f>
        <v>624.909999999998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25956.590000000004</v>
      </c>
      <c r="F22" s="4">
        <f>SUM(F13:F21)</f>
        <v>-88531.23</v>
      </c>
      <c r="G22" s="4">
        <f>SUM(G13:G21)</f>
        <v>323926.66</v>
      </c>
      <c r="H22" s="4">
        <f>SUM(H13:H21)</f>
        <v>317473.71</v>
      </c>
      <c r="I22" s="8">
        <f>SUM(I13:I21)</f>
        <v>384122.99867999996</v>
      </c>
      <c r="J22" s="8">
        <f>SUM(J13:J21)</f>
        <v>-155180.51868000004</v>
      </c>
      <c r="K22" s="4">
        <f>SUM(K13:K21)</f>
        <v>32409.539999999986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свод'!E3097</f>
        <v>4628.59</v>
      </c>
      <c r="F23" s="4">
        <f>'[1]Лицевые счета домов свод'!F3097</f>
        <v>-4628.59</v>
      </c>
      <c r="G23" s="4">
        <f>'[1]Лицевые счета домов свод'!G3097</f>
        <v>68628.71999999999</v>
      </c>
      <c r="H23" s="4">
        <f>'[1]Лицевые счета домов свод'!H3097</f>
        <v>66818.21</v>
      </c>
      <c r="I23" s="4">
        <f>'[1]Лицевые счета домов свод'!I3097</f>
        <v>68628.71999999999</v>
      </c>
      <c r="J23" s="4">
        <f>'[1]Лицевые счета домов свод'!J3097</f>
        <v>-6439.099999999977</v>
      </c>
      <c r="K23" s="4">
        <f>'[1]Лицевые счета домов свод'!K3097</f>
        <v>6439.099999999977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свод'!E3098</f>
        <v>21345.05</v>
      </c>
      <c r="F24" s="4">
        <f>'[1]Лицевые счета домов свод'!F3098</f>
        <v>-21345.05</v>
      </c>
      <c r="G24" s="4">
        <f>'[1]Лицевые счета домов свод'!G3098</f>
        <v>267652.08</v>
      </c>
      <c r="H24" s="4">
        <f>'[1]Лицевые счета домов свод'!H3098</f>
        <v>262225.5800000001</v>
      </c>
      <c r="I24" s="4">
        <f>'[1]Лицевые счета домов свод'!I3098</f>
        <v>267652.08</v>
      </c>
      <c r="J24" s="4">
        <f>'[1]Лицевые счета домов свод'!J3098</f>
        <v>-26771.54999999993</v>
      </c>
      <c r="K24" s="4">
        <f>'[1]Лицевые счета домов свод'!K3098</f>
        <v>26771.54999999993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свод'!E3099</f>
        <v>0</v>
      </c>
      <c r="F25" s="4">
        <f>'[1]Лицевые счета домов свод'!F3099</f>
        <v>0</v>
      </c>
      <c r="G25" s="4">
        <f>'[1]Лицевые счета домов свод'!G3099</f>
        <v>66941.67000000001</v>
      </c>
      <c r="H25" s="4">
        <f>'[1]Лицевые счета домов свод'!H3099</f>
        <v>61211.27</v>
      </c>
      <c r="I25" s="4">
        <f>'[1]Лицевые счета домов свод'!I3099</f>
        <v>66941.67000000001</v>
      </c>
      <c r="J25" s="4">
        <f>'[1]Лицевые счета домов свод'!J3099</f>
        <v>-5730.400000000016</v>
      </c>
      <c r="K25" s="4">
        <f>'[1]Лицевые счета домов свод'!K3099</f>
        <v>5730.400000000016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свод'!E3100</f>
        <v>-320.8</v>
      </c>
      <c r="F26" s="4">
        <f>'[1]Лицевые счета домов свод'!F3100</f>
        <v>320.8</v>
      </c>
      <c r="G26" s="4">
        <f>'[1]Лицевые счета домов свод'!G3100</f>
        <v>11667.36</v>
      </c>
      <c r="H26" s="4">
        <f>'[1]Лицевые счета домов свод'!H3100</f>
        <v>11320.869999999999</v>
      </c>
      <c r="I26" s="4">
        <f>'[1]Лицевые счета домов свод'!I3100</f>
        <v>11667.36</v>
      </c>
      <c r="J26" s="4">
        <f>'[1]Лицевые счета домов свод'!J3100</f>
        <v>-25.69000000000233</v>
      </c>
      <c r="K26" s="4">
        <f>'[1]Лицевые счета домов свод'!K3100</f>
        <v>25.69000000000233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свод'!E3101</f>
        <v>9895</v>
      </c>
      <c r="F27" s="4">
        <f>'[1]Лицевые счета домов свод'!F3101</f>
        <v>-9895</v>
      </c>
      <c r="G27" s="4">
        <f>'[1]Лицевые счета домов свод'!G3101</f>
        <v>129023.15999999997</v>
      </c>
      <c r="H27" s="4">
        <f>'[1]Лицевые счета домов свод'!H3101</f>
        <v>126137.82</v>
      </c>
      <c r="I27" s="4">
        <f>'[1]Лицевые счета домов свод'!I3101</f>
        <v>129023.15999999997</v>
      </c>
      <c r="J27" s="4">
        <f>'[1]Лицевые счета домов свод'!J3101</f>
        <v>-12780.339999999967</v>
      </c>
      <c r="K27" s="4">
        <f>'[1]Лицевые счета домов свод'!K3101</f>
        <v>12780.339999999967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свод'!E3102</f>
        <v>10561.45</v>
      </c>
      <c r="F28" s="4">
        <f>'[1]Лицевые счета домов свод'!F3102</f>
        <v>-10561.45</v>
      </c>
      <c r="G28" s="4">
        <f>'[1]Лицевые счета домов свод'!G3102</f>
        <v>137257.43999999997</v>
      </c>
      <c r="H28" s="4">
        <f>'[1]Лицевые счета домов свод'!H3102</f>
        <v>134218.92</v>
      </c>
      <c r="I28" s="4">
        <f>'[1]Лицевые счета домов свод'!I3102</f>
        <v>137257.43999999997</v>
      </c>
      <c r="J28" s="4">
        <f>'[1]Лицевые счета домов свод'!J3102</f>
        <v>-13599.969999999958</v>
      </c>
      <c r="K28" s="4">
        <f>'[1]Лицевые счета домов свод'!K3102</f>
        <v>13599.969999999972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свод'!E3103</f>
        <v>12099.07</v>
      </c>
      <c r="F29" s="4">
        <f>'[1]Лицевые счета домов свод'!F3103</f>
        <v>-12099.07</v>
      </c>
      <c r="G29" s="4">
        <f>'[1]Лицевые счета домов свод'!G3103</f>
        <v>155787.72</v>
      </c>
      <c r="H29" s="4">
        <f>'[1]Лицевые счета домов свод'!H3103</f>
        <v>152404.73</v>
      </c>
      <c r="I29" s="4">
        <f>'[1]Лицевые счета домов свод'!I3103</f>
        <v>155787.72</v>
      </c>
      <c r="J29" s="4">
        <f>'[1]Лицевые счета домов свод'!J3103</f>
        <v>-15482.059999999998</v>
      </c>
      <c r="K29" s="4">
        <f>'[1]Лицевые счета домов свод'!K3103</f>
        <v>15482.059999999998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свод'!E3104</f>
        <v>0</v>
      </c>
      <c r="F30" s="4">
        <f>'[1]Лицевые счета домов свод'!F3104</f>
        <v>0</v>
      </c>
      <c r="G30" s="4">
        <f>'[1]Лицевые счета домов свод'!G3104</f>
        <v>6822.16</v>
      </c>
      <c r="H30" s="4">
        <f>'[1]Лицевые счета домов свод'!H3104</f>
        <v>5809.009999999998</v>
      </c>
      <c r="I30" s="4">
        <f>'[1]Лицевые счета домов свод'!I3104</f>
        <v>6822.16</v>
      </c>
      <c r="J30" s="4">
        <f>'[1]Лицевые счета домов свод'!J3104</f>
        <v>-1013.1500000000015</v>
      </c>
      <c r="K30" s="4">
        <f>'[1]Лицевые счета домов свод'!K3104</f>
        <v>1013.1500000000015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свод'!E3105</f>
        <v>0</v>
      </c>
      <c r="F31" s="4">
        <f>'[1]Лицевые счета домов свод'!F3105</f>
        <v>0</v>
      </c>
      <c r="G31" s="4">
        <f>'[1]Лицевые счета домов свод'!G3105</f>
        <v>90382.13</v>
      </c>
      <c r="H31" s="4">
        <f>'[1]Лицевые счета домов свод'!H3105</f>
        <v>86145.73999999999</v>
      </c>
      <c r="I31" s="4">
        <f>'[1]Лицевые счета домов свод'!I3105</f>
        <v>90382.13</v>
      </c>
      <c r="J31" s="4">
        <f>'[1]Лицевые счета домов свод'!J3105</f>
        <v>-4236.390000000014</v>
      </c>
      <c r="K31" s="4">
        <f>'[1]Лицевые счета домов свод'!K3105</f>
        <v>4236.390000000014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свод'!E3106</f>
        <v>5894.64</v>
      </c>
      <c r="F32" s="4">
        <f>'[1]Лицевые счета домов свод'!F3106</f>
        <v>10688.86</v>
      </c>
      <c r="G32" s="4">
        <f>'[1]Лицевые счета домов свод'!G3106</f>
        <v>16685.28</v>
      </c>
      <c r="H32" s="4">
        <f>'[1]Лицевые счета домов свод'!H3106</f>
        <v>18393.79</v>
      </c>
      <c r="I32" s="4">
        <f>'[1]Лицевые счета домов свод'!I3106</f>
        <v>0</v>
      </c>
      <c r="J32" s="4">
        <f>'[1]Лицевые счета домов свод'!J3106</f>
        <v>29082.65</v>
      </c>
      <c r="K32" s="4">
        <f>'[1]Лицевые счета домов свод'!K3106</f>
        <v>4186.129999999997</v>
      </c>
      <c r="L32" s="3"/>
    </row>
    <row r="33" spans="1:12" s="2" customFormat="1" ht="12.75">
      <c r="A33" s="3"/>
      <c r="B33" s="5" t="s">
        <v>14</v>
      </c>
      <c r="C33" s="5">
        <v>62</v>
      </c>
      <c r="D33" s="3"/>
      <c r="E33" s="4">
        <f>SUM(E23:E32)+E12+E22</f>
        <v>115960.20999999999</v>
      </c>
      <c r="F33" s="4">
        <f>SUM(F23:F32)+F12+F22</f>
        <v>-36357.12999999999</v>
      </c>
      <c r="G33" s="4">
        <f>SUM(G23:G32)+G12+G22</f>
        <v>1598017.18</v>
      </c>
      <c r="H33" s="4">
        <f>SUM(H23:H32)+H12+H22</f>
        <v>1558962.02</v>
      </c>
      <c r="I33" s="8">
        <f>SUM(I23:I32)+I12+I22</f>
        <v>1602427.2986799998</v>
      </c>
      <c r="J33" s="8">
        <f>SUM(J23:J32)+J12+J22</f>
        <v>-79822.4086799999</v>
      </c>
      <c r="K33" s="8">
        <f>SUM(K23:K32)+K12+K22</f>
        <v>155015.3699999999</v>
      </c>
      <c r="L33" s="5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80" zoomScaleNormal="80" workbookViewId="0" topLeftCell="A1">
      <selection activeCell="G39" sqref="G39"/>
    </sheetView>
  </sheetViews>
  <sheetFormatPr defaultColWidth="12.57421875" defaultRowHeight="12.75"/>
  <cols>
    <col min="1" max="1" width="9.57421875" style="0" customWidth="1"/>
    <col min="2" max="2" width="34.421875" style="9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2" customFormat="1" ht="12.75">
      <c r="A1" s="10" t="s">
        <v>43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44</v>
      </c>
      <c r="C2" s="10" t="s">
        <v>2</v>
      </c>
      <c r="D2" s="10" t="s">
        <v>45</v>
      </c>
      <c r="E2" s="10" t="s">
        <v>46</v>
      </c>
    </row>
    <row r="3" spans="1:5" s="2" customFormat="1" ht="12.75">
      <c r="A3" s="5">
        <v>1</v>
      </c>
      <c r="B3" s="6" t="s">
        <v>47</v>
      </c>
      <c r="C3" s="5" t="s">
        <v>48</v>
      </c>
      <c r="D3" s="5" t="s">
        <v>49</v>
      </c>
      <c r="E3" s="5">
        <v>10562.81</v>
      </c>
    </row>
    <row r="4" spans="1:5" s="2" customFormat="1" ht="12.75" hidden="1">
      <c r="A4" s="5">
        <v>2</v>
      </c>
      <c r="B4" s="11"/>
      <c r="C4" s="10"/>
      <c r="D4" s="10"/>
      <c r="E4" s="10"/>
    </row>
    <row r="5" spans="1:5" s="2" customFormat="1" ht="12.75" hidden="1">
      <c r="A5" s="5">
        <v>3</v>
      </c>
      <c r="B5" s="6"/>
      <c r="C5" s="10"/>
      <c r="D5" s="5"/>
      <c r="E5" s="5"/>
    </row>
    <row r="6" spans="1:5" s="2" customFormat="1" ht="12.75" hidden="1">
      <c r="A6" s="5"/>
      <c r="B6" s="6" t="s">
        <v>50</v>
      </c>
      <c r="C6" s="5"/>
      <c r="D6" s="5"/>
      <c r="E6" s="5">
        <f>E4+E5+E3</f>
        <v>10562.81</v>
      </c>
    </row>
    <row r="7" spans="1:5" s="2" customFormat="1" ht="12.75" hidden="1">
      <c r="A7" s="3"/>
      <c r="B7" s="12"/>
      <c r="C7" s="3"/>
      <c r="D7" s="3"/>
      <c r="E7" s="3"/>
    </row>
    <row r="8" spans="1:5" s="14" customFormat="1" ht="12.75">
      <c r="A8" s="13" t="s">
        <v>51</v>
      </c>
      <c r="B8" s="13"/>
      <c r="C8" s="13"/>
      <c r="D8" s="13"/>
      <c r="E8" s="13"/>
    </row>
    <row r="9" spans="1:5" s="2" customFormat="1" ht="12.75">
      <c r="A9" s="11" t="s">
        <v>1</v>
      </c>
      <c r="B9" s="11" t="s">
        <v>44</v>
      </c>
      <c r="C9" s="10" t="s">
        <v>2</v>
      </c>
      <c r="D9" s="10" t="s">
        <v>45</v>
      </c>
      <c r="E9" s="10" t="s">
        <v>46</v>
      </c>
    </row>
    <row r="10" spans="1:5" s="2" customFormat="1" ht="59.25" customHeight="1">
      <c r="A10" s="5">
        <v>1</v>
      </c>
      <c r="B10" s="6" t="s">
        <v>52</v>
      </c>
      <c r="C10" s="5" t="s">
        <v>48</v>
      </c>
      <c r="D10" s="5" t="s">
        <v>53</v>
      </c>
      <c r="E10" s="5">
        <v>16647.18</v>
      </c>
    </row>
    <row r="11" spans="1:5" s="2" customFormat="1" ht="12.75">
      <c r="A11" s="5">
        <v>2</v>
      </c>
      <c r="B11" s="11" t="s">
        <v>54</v>
      </c>
      <c r="C11" s="10" t="s">
        <v>48</v>
      </c>
      <c r="D11" s="11" t="s">
        <v>55</v>
      </c>
      <c r="E11" s="11">
        <v>7393.18</v>
      </c>
    </row>
    <row r="12" spans="1:5" s="2" customFormat="1" ht="12.75" hidden="1">
      <c r="A12" s="5"/>
      <c r="B12" s="6" t="s">
        <v>50</v>
      </c>
      <c r="C12" s="5"/>
      <c r="D12" s="5"/>
      <c r="E12" s="5">
        <f>E10+E11</f>
        <v>24040.36</v>
      </c>
    </row>
    <row r="13" spans="1:5" s="2" customFormat="1" ht="12.75" hidden="1">
      <c r="A13" s="3"/>
      <c r="B13" s="12"/>
      <c r="C13" s="3"/>
      <c r="D13" s="3"/>
      <c r="E13" s="3"/>
    </row>
    <row r="14" spans="1:5" s="14" customFormat="1" ht="12.75">
      <c r="A14" s="13" t="s">
        <v>56</v>
      </c>
      <c r="B14" s="13"/>
      <c r="C14" s="13"/>
      <c r="D14" s="13"/>
      <c r="E14" s="13"/>
    </row>
    <row r="15" spans="1:5" s="2" customFormat="1" ht="12.75">
      <c r="A15" s="11" t="s">
        <v>1</v>
      </c>
      <c r="B15" s="11" t="s">
        <v>44</v>
      </c>
      <c r="C15" s="10" t="s">
        <v>2</v>
      </c>
      <c r="D15" s="10" t="s">
        <v>45</v>
      </c>
      <c r="E15" s="10" t="s">
        <v>46</v>
      </c>
    </row>
    <row r="16" spans="1:5" s="2" customFormat="1" ht="12.75">
      <c r="A16" s="5">
        <v>1</v>
      </c>
      <c r="B16" s="6" t="s">
        <v>54</v>
      </c>
      <c r="C16" s="5" t="s">
        <v>48</v>
      </c>
      <c r="D16" s="5" t="s">
        <v>53</v>
      </c>
      <c r="E16" s="5">
        <v>6353.76</v>
      </c>
    </row>
    <row r="17" spans="1:5" s="2" customFormat="1" ht="12.75" hidden="1">
      <c r="A17" s="5">
        <v>2</v>
      </c>
      <c r="B17" s="11"/>
      <c r="C17" s="11"/>
      <c r="D17" s="11"/>
      <c r="E17" s="11"/>
    </row>
    <row r="18" spans="1:5" s="2" customFormat="1" ht="12.75" hidden="1">
      <c r="A18" s="5">
        <v>3</v>
      </c>
      <c r="B18" s="11"/>
      <c r="C18" s="11"/>
      <c r="D18" s="11"/>
      <c r="E18" s="11"/>
    </row>
    <row r="19" spans="1:5" s="2" customFormat="1" ht="12.75" hidden="1">
      <c r="A19" s="5">
        <v>4</v>
      </c>
      <c r="B19" s="6"/>
      <c r="C19" s="5"/>
      <c r="D19" s="5"/>
      <c r="E19" s="5"/>
    </row>
    <row r="20" spans="1:5" s="2" customFormat="1" ht="12.75" hidden="1">
      <c r="A20" s="5"/>
      <c r="B20" s="6" t="s">
        <v>50</v>
      </c>
      <c r="C20" s="5"/>
      <c r="D20" s="5"/>
      <c r="E20" s="5">
        <f>E17+E18+E16+E18+E19</f>
        <v>6353.76</v>
      </c>
    </row>
    <row r="21" spans="1:5" s="2" customFormat="1" ht="12.75" hidden="1">
      <c r="A21" s="3"/>
      <c r="B21" s="12"/>
      <c r="C21" s="3"/>
      <c r="D21" s="3"/>
      <c r="E21" s="3"/>
    </row>
    <row r="22" spans="1:5" s="14" customFormat="1" ht="12.75">
      <c r="A22" s="13" t="s">
        <v>57</v>
      </c>
      <c r="B22" s="13"/>
      <c r="C22" s="13"/>
      <c r="D22" s="13"/>
      <c r="E22" s="13"/>
    </row>
    <row r="23" spans="1:5" s="2" customFormat="1" ht="12.75">
      <c r="A23" s="11" t="s">
        <v>1</v>
      </c>
      <c r="B23" s="11" t="s">
        <v>44</v>
      </c>
      <c r="C23" s="10" t="s">
        <v>2</v>
      </c>
      <c r="D23" s="10" t="s">
        <v>45</v>
      </c>
      <c r="E23" s="10" t="s">
        <v>46</v>
      </c>
    </row>
    <row r="24" spans="1:5" s="2" customFormat="1" ht="12.75">
      <c r="A24" s="5">
        <v>1</v>
      </c>
      <c r="B24" s="6" t="s">
        <v>58</v>
      </c>
      <c r="C24" s="5" t="s">
        <v>48</v>
      </c>
      <c r="D24" s="5" t="s">
        <v>59</v>
      </c>
      <c r="E24" s="15">
        <v>200069</v>
      </c>
    </row>
    <row r="25" spans="1:5" s="2" customFormat="1" ht="12.75">
      <c r="A25" s="5">
        <v>2</v>
      </c>
      <c r="B25" s="11" t="s">
        <v>60</v>
      </c>
      <c r="C25" s="5" t="s">
        <v>48</v>
      </c>
      <c r="D25" s="11" t="s">
        <v>61</v>
      </c>
      <c r="E25" s="11">
        <v>11312.94</v>
      </c>
    </row>
    <row r="26" spans="1:5" s="2" customFormat="1" ht="12.75" hidden="1">
      <c r="A26" s="5">
        <v>3</v>
      </c>
      <c r="B26" s="6"/>
      <c r="C26" s="5"/>
      <c r="D26" s="5"/>
      <c r="E26" s="5"/>
    </row>
    <row r="27" spans="1:5" s="2" customFormat="1" ht="12.75" hidden="1">
      <c r="A27" s="5"/>
      <c r="B27" s="6" t="s">
        <v>50</v>
      </c>
      <c r="C27" s="5"/>
      <c r="D27" s="5"/>
      <c r="E27" s="5">
        <f>E25+E24+E26</f>
        <v>211381.94</v>
      </c>
    </row>
    <row r="28" spans="1:5" s="2" customFormat="1" ht="12.75" hidden="1">
      <c r="A28" s="3"/>
      <c r="B28" s="12"/>
      <c r="C28" s="3"/>
      <c r="D28" s="3"/>
      <c r="E28" s="3"/>
    </row>
    <row r="29" spans="1:5" s="14" customFormat="1" ht="12.75">
      <c r="A29" s="13" t="s">
        <v>62</v>
      </c>
      <c r="B29" s="13"/>
      <c r="C29" s="13"/>
      <c r="D29" s="13"/>
      <c r="E29" s="13"/>
    </row>
    <row r="30" spans="1:5" s="2" customFormat="1" ht="12.75">
      <c r="A30" s="11" t="s">
        <v>1</v>
      </c>
      <c r="B30" s="11" t="s">
        <v>44</v>
      </c>
      <c r="C30" s="10" t="s">
        <v>2</v>
      </c>
      <c r="D30" s="10" t="s">
        <v>45</v>
      </c>
      <c r="E30" s="10" t="s">
        <v>46</v>
      </c>
    </row>
    <row r="31" spans="1:5" s="2" customFormat="1" ht="12.75">
      <c r="A31" s="5">
        <v>1</v>
      </c>
      <c r="B31" s="6" t="s">
        <v>63</v>
      </c>
      <c r="C31" s="11" t="s">
        <v>48</v>
      </c>
      <c r="D31" s="5"/>
      <c r="E31" s="5">
        <v>5562.99</v>
      </c>
    </row>
    <row r="32" spans="1:5" s="2" customFormat="1" ht="12.75" hidden="1">
      <c r="A32" s="5">
        <v>2</v>
      </c>
      <c r="B32" s="11"/>
      <c r="C32" s="11"/>
      <c r="D32" s="11"/>
      <c r="E32" s="11"/>
    </row>
    <row r="33" spans="1:5" s="2" customFormat="1" ht="12.75" hidden="1">
      <c r="A33" s="5"/>
      <c r="B33" s="6" t="s">
        <v>50</v>
      </c>
      <c r="C33" s="5"/>
      <c r="D33" s="5"/>
      <c r="E33" s="5">
        <f>SUM(E31:E32)</f>
        <v>5562.99</v>
      </c>
    </row>
    <row r="34" spans="1:5" s="2" customFormat="1" ht="12.75" hidden="1">
      <c r="A34" s="3"/>
      <c r="B34" s="12"/>
      <c r="C34" s="3"/>
      <c r="D34" s="3"/>
      <c r="E34" s="3"/>
    </row>
    <row r="35" spans="1:5" s="2" customFormat="1" ht="12.75">
      <c r="A35" s="13" t="s">
        <v>64</v>
      </c>
      <c r="B35" s="13"/>
      <c r="C35" s="13"/>
      <c r="D35" s="13"/>
      <c r="E35" s="13"/>
    </row>
    <row r="36" spans="1:5" s="2" customFormat="1" ht="12.75">
      <c r="A36" s="11" t="s">
        <v>1</v>
      </c>
      <c r="B36" s="11" t="s">
        <v>44</v>
      </c>
      <c r="C36" s="10" t="s">
        <v>2</v>
      </c>
      <c r="D36" s="10" t="s">
        <v>45</v>
      </c>
      <c r="E36" s="10" t="s">
        <v>46</v>
      </c>
    </row>
    <row r="37" spans="1:5" s="2" customFormat="1" ht="12.75">
      <c r="A37" s="5">
        <v>1</v>
      </c>
      <c r="B37" s="6" t="s">
        <v>65</v>
      </c>
      <c r="C37" s="11" t="s">
        <v>48</v>
      </c>
      <c r="D37" s="6" t="s">
        <v>66</v>
      </c>
      <c r="E37" s="5">
        <v>11749.56</v>
      </c>
    </row>
    <row r="38" spans="1:5" s="2" customFormat="1" ht="12.75">
      <c r="A38" s="5">
        <v>2</v>
      </c>
      <c r="B38" s="6" t="s">
        <v>67</v>
      </c>
      <c r="C38" s="11" t="s">
        <v>48</v>
      </c>
      <c r="D38" s="6" t="s">
        <v>68</v>
      </c>
      <c r="E38" s="5">
        <v>3620.35</v>
      </c>
    </row>
    <row r="39" spans="1:5" s="2" customFormat="1" ht="12.75">
      <c r="A39" s="5">
        <v>3</v>
      </c>
      <c r="B39" s="6" t="s">
        <v>69</v>
      </c>
      <c r="C39" s="11" t="s">
        <v>48</v>
      </c>
      <c r="D39" s="6" t="s">
        <v>70</v>
      </c>
      <c r="E39" s="5">
        <v>3234.75</v>
      </c>
    </row>
    <row r="40" spans="1:5" s="2" customFormat="1" ht="12.75" hidden="1">
      <c r="A40" s="5">
        <v>4</v>
      </c>
      <c r="B40" s="11"/>
      <c r="C40" s="11"/>
      <c r="D40" s="11"/>
      <c r="E40" s="11"/>
    </row>
    <row r="41" spans="1:5" s="2" customFormat="1" ht="12.75" hidden="1">
      <c r="A41" s="5"/>
      <c r="B41" s="6" t="s">
        <v>50</v>
      </c>
      <c r="C41" s="5"/>
      <c r="D41" s="5"/>
      <c r="E41" s="5">
        <f>SUM(E37:E40)</f>
        <v>18604.66</v>
      </c>
    </row>
    <row r="42" spans="1:5" s="2" customFormat="1" ht="12.75" hidden="1">
      <c r="A42" s="5"/>
      <c r="B42" s="6"/>
      <c r="C42" s="5"/>
      <c r="D42" s="5"/>
      <c r="E42" s="5"/>
    </row>
    <row r="43" spans="1:5" s="2" customFormat="1" ht="12.75">
      <c r="A43" s="13" t="s">
        <v>71</v>
      </c>
      <c r="B43" s="13"/>
      <c r="C43" s="13"/>
      <c r="D43" s="13"/>
      <c r="E43" s="13"/>
    </row>
    <row r="44" spans="1:5" s="2" customFormat="1" ht="12.75">
      <c r="A44" s="11" t="s">
        <v>1</v>
      </c>
      <c r="B44" s="11" t="s">
        <v>44</v>
      </c>
      <c r="C44" s="10" t="s">
        <v>2</v>
      </c>
      <c r="D44" s="10" t="s">
        <v>45</v>
      </c>
      <c r="E44" s="10" t="s">
        <v>46</v>
      </c>
    </row>
    <row r="45" spans="1:5" s="2" customFormat="1" ht="12.75">
      <c r="A45" s="5">
        <v>1</v>
      </c>
      <c r="B45" s="6" t="s">
        <v>72</v>
      </c>
      <c r="C45" s="11" t="s">
        <v>48</v>
      </c>
      <c r="D45" s="6" t="s">
        <v>73</v>
      </c>
      <c r="E45" s="5">
        <v>7635.34</v>
      </c>
    </row>
    <row r="46" spans="1:5" ht="12.75" hidden="1">
      <c r="A46" s="16">
        <v>2</v>
      </c>
      <c r="B46" s="17"/>
      <c r="C46" s="18"/>
      <c r="D46" s="17"/>
      <c r="E46" s="16"/>
    </row>
    <row r="47" spans="1:5" ht="12.75" hidden="1">
      <c r="A47" s="16">
        <v>3</v>
      </c>
      <c r="B47" s="17"/>
      <c r="C47" s="18"/>
      <c r="D47" s="17"/>
      <c r="E47" s="16"/>
    </row>
    <row r="48" spans="1:5" ht="12.75" hidden="1">
      <c r="A48" s="16">
        <v>4</v>
      </c>
      <c r="B48" s="18"/>
      <c r="C48" s="18"/>
      <c r="D48" s="18"/>
      <c r="E48" s="18"/>
    </row>
    <row r="49" spans="1:5" ht="12.75" hidden="1">
      <c r="A49" s="19"/>
      <c r="B49" s="20" t="s">
        <v>50</v>
      </c>
      <c r="C49" s="19"/>
      <c r="D49" s="19"/>
      <c r="E49" s="19">
        <f>SUM(E45:E48)</f>
        <v>7635.34</v>
      </c>
    </row>
    <row r="50" spans="1:5" s="23" customFormat="1" ht="12.75" hidden="1">
      <c r="A50" s="21"/>
      <c r="B50" s="22"/>
      <c r="C50" s="21"/>
      <c r="D50" s="21"/>
      <c r="E50" s="21"/>
    </row>
    <row r="51" spans="1:5" s="23" customFormat="1" ht="12.75" hidden="1">
      <c r="A51" s="21"/>
      <c r="B51" s="22"/>
      <c r="C51" s="21"/>
      <c r="D51" s="21"/>
      <c r="E51" s="21"/>
    </row>
    <row r="52" spans="1:5" ht="12.75" hidden="1">
      <c r="A52" s="24"/>
      <c r="B52" s="25" t="s">
        <v>74</v>
      </c>
      <c r="C52" s="24"/>
      <c r="D52" s="24"/>
      <c r="E52" s="24">
        <f>E6+E12+E20+E27+E33+E41+E49</f>
        <v>284141.86</v>
      </c>
    </row>
    <row r="53" spans="1:5" ht="12.75">
      <c r="A53" s="26"/>
      <c r="B53" s="27"/>
      <c r="C53" s="26"/>
      <c r="D53" s="26"/>
      <c r="E53" s="26"/>
    </row>
    <row r="54" spans="1:5" ht="12.75">
      <c r="A54" s="26"/>
      <c r="B54" s="27"/>
      <c r="C54" s="26"/>
      <c r="D54" s="26"/>
      <c r="E54" s="26"/>
    </row>
  </sheetData>
  <sheetProtection selectLockedCells="1" selectUnlockedCells="1"/>
  <mergeCells count="7">
    <mergeCell ref="A1:E1"/>
    <mergeCell ref="A8:E8"/>
    <mergeCell ref="A14:E14"/>
    <mergeCell ref="A22:E22"/>
    <mergeCell ref="A29:E29"/>
    <mergeCell ref="A35:E35"/>
    <mergeCell ref="A43:E4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80" zoomScaleNormal="80" workbookViewId="0" topLeftCell="A1">
      <selection activeCell="F3" sqref="F3"/>
    </sheetView>
  </sheetViews>
  <sheetFormatPr defaultColWidth="12.57421875" defaultRowHeight="12.75"/>
  <cols>
    <col min="1" max="1" width="9.57421875" style="28" customWidth="1"/>
    <col min="2" max="2" width="43.421875" style="28" customWidth="1"/>
    <col min="3" max="3" width="32.28125" style="28" customWidth="1"/>
    <col min="4" max="4" width="36.8515625" style="28" customWidth="1"/>
    <col min="5" max="5" width="16.57421875" style="28" customWidth="1"/>
    <col min="6" max="16384" width="11.57421875" style="28" customWidth="1"/>
  </cols>
  <sheetData>
    <row r="1" spans="1:5" s="29" customFormat="1" ht="29.25" customHeight="1">
      <c r="A1" s="11" t="s">
        <v>43</v>
      </c>
      <c r="B1" s="11"/>
      <c r="C1" s="11"/>
      <c r="D1" s="11"/>
      <c r="E1" s="11"/>
    </row>
    <row r="2" spans="1:5" s="29" customFormat="1" ht="12.75">
      <c r="A2" s="11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s="29" customFormat="1" ht="30.75" customHeight="1">
      <c r="A3" s="6">
        <v>1</v>
      </c>
      <c r="B3" s="11" t="s">
        <v>75</v>
      </c>
      <c r="C3" s="6" t="s">
        <v>48</v>
      </c>
      <c r="D3" s="6"/>
      <c r="E3" s="6">
        <v>2291.96</v>
      </c>
    </row>
    <row r="4" spans="1:5" s="29" customFormat="1" ht="12.75">
      <c r="A4" s="6">
        <v>2</v>
      </c>
      <c r="B4" s="11" t="s">
        <v>76</v>
      </c>
      <c r="C4" s="6" t="s">
        <v>48</v>
      </c>
      <c r="D4" s="11"/>
      <c r="E4" s="11">
        <v>286.5</v>
      </c>
    </row>
    <row r="5" spans="1:5" s="29" customFormat="1" ht="12.75">
      <c r="A5" s="6">
        <v>3</v>
      </c>
      <c r="B5" s="6" t="s">
        <v>77</v>
      </c>
      <c r="C5" s="6" t="s">
        <v>48</v>
      </c>
      <c r="D5" s="6"/>
      <c r="E5" s="6">
        <v>22085.61</v>
      </c>
    </row>
    <row r="6" spans="1:5" s="29" customFormat="1" ht="12.75" hidden="1">
      <c r="A6" s="6">
        <v>4</v>
      </c>
      <c r="B6" s="6" t="s">
        <v>78</v>
      </c>
      <c r="C6" s="6" t="s">
        <v>48</v>
      </c>
      <c r="D6" s="6"/>
      <c r="E6" s="6">
        <v>5793.82</v>
      </c>
    </row>
    <row r="7" spans="1:5" s="29" customFormat="1" ht="12.75" hidden="1">
      <c r="A7" s="6"/>
      <c r="B7" s="6" t="s">
        <v>50</v>
      </c>
      <c r="C7" s="6"/>
      <c r="D7" s="6"/>
      <c r="E7" s="6">
        <f>E4+E5+E3+E6</f>
        <v>30457.89</v>
      </c>
    </row>
    <row r="8" spans="1:5" s="29" customFormat="1" ht="12.75" hidden="1">
      <c r="A8" s="7"/>
      <c r="B8" s="7"/>
      <c r="C8" s="7"/>
      <c r="D8" s="7"/>
      <c r="E8" s="7"/>
    </row>
    <row r="9" spans="1:5" s="29" customFormat="1" ht="29.25" customHeight="1">
      <c r="A9" s="11" t="s">
        <v>79</v>
      </c>
      <c r="B9" s="11"/>
      <c r="C9" s="11"/>
      <c r="D9" s="11"/>
      <c r="E9" s="11"/>
    </row>
    <row r="10" spans="1:5" s="29" customFormat="1" ht="12.75">
      <c r="A10" s="11" t="s">
        <v>1</v>
      </c>
      <c r="B10" s="11" t="s">
        <v>44</v>
      </c>
      <c r="C10" s="11" t="s">
        <v>2</v>
      </c>
      <c r="D10" s="11" t="s">
        <v>45</v>
      </c>
      <c r="E10" s="11" t="s">
        <v>46</v>
      </c>
    </row>
    <row r="11" spans="1:5" s="29" customFormat="1" ht="31.5" customHeight="1">
      <c r="A11" s="6">
        <v>1</v>
      </c>
      <c r="B11" s="11" t="s">
        <v>75</v>
      </c>
      <c r="C11" s="6" t="s">
        <v>48</v>
      </c>
      <c r="D11" s="6"/>
      <c r="E11" s="6">
        <v>2291.96</v>
      </c>
    </row>
    <row r="12" spans="1:5" s="29" customFormat="1" ht="12.75">
      <c r="A12" s="6">
        <v>2</v>
      </c>
      <c r="B12" s="11" t="s">
        <v>76</v>
      </c>
      <c r="C12" s="6" t="s">
        <v>48</v>
      </c>
      <c r="D12" s="11"/>
      <c r="E12" s="11">
        <v>286.5</v>
      </c>
    </row>
    <row r="13" spans="1:5" s="29" customFormat="1" ht="12.75" hidden="1">
      <c r="A13" s="6">
        <v>4</v>
      </c>
      <c r="B13" s="11"/>
      <c r="C13" s="11"/>
      <c r="D13" s="11"/>
      <c r="E13" s="11"/>
    </row>
    <row r="14" spans="1:5" s="29" customFormat="1" ht="12.75" hidden="1">
      <c r="A14" s="6"/>
      <c r="B14" s="6" t="s">
        <v>50</v>
      </c>
      <c r="C14" s="6"/>
      <c r="D14" s="6"/>
      <c r="E14" s="6">
        <f>E11+E12+E13</f>
        <v>2578.46</v>
      </c>
    </row>
    <row r="15" spans="1:5" s="29" customFormat="1" ht="12.75" hidden="1">
      <c r="A15" s="7"/>
      <c r="B15" s="7"/>
      <c r="C15" s="7"/>
      <c r="D15" s="7"/>
      <c r="E15" s="7"/>
    </row>
    <row r="16" spans="1:5" s="31" customFormat="1" ht="30.75" customHeight="1">
      <c r="A16" s="30" t="s">
        <v>51</v>
      </c>
      <c r="B16" s="30"/>
      <c r="C16" s="30"/>
      <c r="D16" s="30"/>
      <c r="E16" s="30"/>
    </row>
    <row r="17" spans="1:5" s="29" customFormat="1" ht="12.75">
      <c r="A17" s="11" t="s">
        <v>1</v>
      </c>
      <c r="B17" s="11" t="s">
        <v>44</v>
      </c>
      <c r="C17" s="11" t="s">
        <v>2</v>
      </c>
      <c r="D17" s="11" t="s">
        <v>45</v>
      </c>
      <c r="E17" s="11" t="s">
        <v>46</v>
      </c>
    </row>
    <row r="18" spans="1:5" s="29" customFormat="1" ht="32.25" customHeight="1">
      <c r="A18" s="6">
        <v>1</v>
      </c>
      <c r="B18" s="11" t="s">
        <v>75</v>
      </c>
      <c r="C18" s="6" t="s">
        <v>48</v>
      </c>
      <c r="D18" s="6"/>
      <c r="E18" s="6">
        <v>2291.96</v>
      </c>
    </row>
    <row r="19" spans="1:5" s="29" customFormat="1" ht="12.75">
      <c r="A19" s="6">
        <v>2</v>
      </c>
      <c r="B19" s="11" t="s">
        <v>76</v>
      </c>
      <c r="C19" s="6" t="s">
        <v>48</v>
      </c>
      <c r="D19" s="11"/>
      <c r="E19" s="11">
        <v>286.5</v>
      </c>
    </row>
    <row r="20" spans="1:5" s="29" customFormat="1" ht="12.75" hidden="1">
      <c r="A20" s="6">
        <v>3</v>
      </c>
      <c r="B20" s="32" t="s">
        <v>78</v>
      </c>
      <c r="C20" s="6" t="s">
        <v>48</v>
      </c>
      <c r="D20" s="6"/>
      <c r="E20" s="6">
        <v>3875.1</v>
      </c>
    </row>
    <row r="21" spans="1:5" s="29" customFormat="1" ht="33" customHeight="1">
      <c r="A21" s="6">
        <v>3</v>
      </c>
      <c r="B21" s="32" t="s">
        <v>80</v>
      </c>
      <c r="C21" s="6" t="s">
        <v>48</v>
      </c>
      <c r="D21" s="6" t="s">
        <v>81</v>
      </c>
      <c r="E21" s="6">
        <v>1013.52</v>
      </c>
    </row>
    <row r="22" spans="1:5" s="29" customFormat="1" ht="33" customHeight="1" hidden="1">
      <c r="A22" s="6">
        <v>5</v>
      </c>
      <c r="B22" s="11"/>
      <c r="C22" s="6"/>
      <c r="D22" s="6"/>
      <c r="E22" s="6"/>
    </row>
    <row r="23" spans="1:5" s="29" customFormat="1" ht="12.75" hidden="1">
      <c r="A23" s="6"/>
      <c r="B23" s="6" t="s">
        <v>50</v>
      </c>
      <c r="C23" s="6"/>
      <c r="D23" s="6"/>
      <c r="E23" s="6">
        <f>E19+E18+E20+E21+E22</f>
        <v>7467.08</v>
      </c>
    </row>
    <row r="24" spans="1:5" s="29" customFormat="1" ht="12.75" hidden="1">
      <c r="A24" s="7"/>
      <c r="B24" s="7"/>
      <c r="C24" s="7"/>
      <c r="D24" s="7"/>
      <c r="E24" s="7"/>
    </row>
    <row r="25" spans="1:5" s="31" customFormat="1" ht="27.75" customHeight="1">
      <c r="A25" s="30" t="s">
        <v>56</v>
      </c>
      <c r="B25" s="30"/>
      <c r="C25" s="30"/>
      <c r="D25" s="30"/>
      <c r="E25" s="30"/>
    </row>
    <row r="26" spans="1:5" s="29" customFormat="1" ht="12.75">
      <c r="A26" s="11" t="s">
        <v>1</v>
      </c>
      <c r="B26" s="11" t="s">
        <v>44</v>
      </c>
      <c r="C26" s="11" t="s">
        <v>2</v>
      </c>
      <c r="D26" s="11" t="s">
        <v>45</v>
      </c>
      <c r="E26" s="11" t="s">
        <v>46</v>
      </c>
    </row>
    <row r="27" spans="1:5" s="29" customFormat="1" ht="32.25" customHeight="1">
      <c r="A27" s="6">
        <v>1</v>
      </c>
      <c r="B27" s="11" t="s">
        <v>82</v>
      </c>
      <c r="C27" s="6" t="s">
        <v>48</v>
      </c>
      <c r="D27" s="6"/>
      <c r="E27" s="6">
        <v>2291.96</v>
      </c>
    </row>
    <row r="28" spans="1:5" s="29" customFormat="1" ht="29.25" customHeight="1">
      <c r="A28" s="6">
        <v>2</v>
      </c>
      <c r="B28" s="11" t="s">
        <v>83</v>
      </c>
      <c r="C28" s="6" t="s">
        <v>48</v>
      </c>
      <c r="D28" s="11"/>
      <c r="E28" s="11">
        <v>286.5</v>
      </c>
    </row>
    <row r="29" spans="1:5" s="29" customFormat="1" ht="12.75">
      <c r="A29" s="6">
        <v>3</v>
      </c>
      <c r="B29" s="11" t="s">
        <v>84</v>
      </c>
      <c r="C29" s="6" t="s">
        <v>48</v>
      </c>
      <c r="D29" s="6" t="s">
        <v>85</v>
      </c>
      <c r="E29" s="6">
        <v>1668.89</v>
      </c>
    </row>
    <row r="30" spans="1:5" s="29" customFormat="1" ht="12.75" hidden="1">
      <c r="A30" s="6"/>
      <c r="B30" s="6" t="s">
        <v>50</v>
      </c>
      <c r="C30" s="6"/>
      <c r="D30" s="6"/>
      <c r="E30" s="6">
        <f>E28+E27+E29</f>
        <v>4247.35</v>
      </c>
    </row>
    <row r="31" spans="1:5" s="29" customFormat="1" ht="12.75" hidden="1">
      <c r="A31" s="7"/>
      <c r="B31" s="7"/>
      <c r="C31" s="7"/>
      <c r="D31" s="7"/>
      <c r="E31" s="7"/>
    </row>
    <row r="32" spans="1:5" s="31" customFormat="1" ht="21.75" customHeight="1">
      <c r="A32" s="30" t="s">
        <v>86</v>
      </c>
      <c r="B32" s="30"/>
      <c r="C32" s="30"/>
      <c r="D32" s="30"/>
      <c r="E32" s="30"/>
    </row>
    <row r="33" spans="1:5" s="29" customFormat="1" ht="12.75">
      <c r="A33" s="11" t="s">
        <v>1</v>
      </c>
      <c r="B33" s="11" t="s">
        <v>44</v>
      </c>
      <c r="C33" s="11" t="s">
        <v>2</v>
      </c>
      <c r="D33" s="11" t="s">
        <v>45</v>
      </c>
      <c r="E33" s="11" t="s">
        <v>46</v>
      </c>
    </row>
    <row r="34" spans="1:5" s="29" customFormat="1" ht="32.25" customHeight="1">
      <c r="A34" s="6">
        <v>1</v>
      </c>
      <c r="B34" s="11" t="s">
        <v>83</v>
      </c>
      <c r="C34" s="6" t="s">
        <v>48</v>
      </c>
      <c r="D34" s="11"/>
      <c r="E34" s="11">
        <v>286.5</v>
      </c>
    </row>
    <row r="35" spans="1:5" s="29" customFormat="1" ht="24" customHeight="1">
      <c r="A35" s="6">
        <v>2</v>
      </c>
      <c r="B35" s="11" t="s">
        <v>87</v>
      </c>
      <c r="C35" s="6" t="s">
        <v>48</v>
      </c>
      <c r="D35" s="6"/>
      <c r="E35" s="6">
        <v>4394.88</v>
      </c>
    </row>
    <row r="36" spans="1:5" s="29" customFormat="1" ht="23.25" customHeight="1">
      <c r="A36" s="6">
        <v>3</v>
      </c>
      <c r="B36" s="11" t="s">
        <v>82</v>
      </c>
      <c r="C36" s="6" t="s">
        <v>48</v>
      </c>
      <c r="D36" s="6"/>
      <c r="E36" s="6">
        <v>2291.96</v>
      </c>
    </row>
    <row r="37" spans="1:5" s="29" customFormat="1" ht="12.75">
      <c r="A37" s="6">
        <v>4</v>
      </c>
      <c r="B37" s="11" t="s">
        <v>88</v>
      </c>
      <c r="C37" s="6" t="s">
        <v>48</v>
      </c>
      <c r="D37" s="6"/>
      <c r="E37" s="6">
        <v>1650.23</v>
      </c>
    </row>
    <row r="38" spans="1:5" s="29" customFormat="1" ht="12.75" hidden="1">
      <c r="A38" s="6"/>
      <c r="B38" s="6" t="s">
        <v>50</v>
      </c>
      <c r="C38" s="6"/>
      <c r="D38" s="6"/>
      <c r="E38" s="6">
        <f>E34+E35+E36+E37</f>
        <v>8623.57</v>
      </c>
    </row>
    <row r="39" spans="1:5" s="29" customFormat="1" ht="12.75" hidden="1">
      <c r="A39" s="6"/>
      <c r="B39" s="6"/>
      <c r="C39" s="6"/>
      <c r="D39" s="6"/>
      <c r="E39" s="6"/>
    </row>
    <row r="40" spans="1:5" s="29" customFormat="1" ht="18" customHeight="1">
      <c r="A40" s="11" t="s">
        <v>89</v>
      </c>
      <c r="B40" s="11"/>
      <c r="C40" s="11"/>
      <c r="D40" s="11"/>
      <c r="E40" s="11"/>
    </row>
    <row r="41" spans="1:5" s="29" customFormat="1" ht="12.75">
      <c r="A41" s="11" t="s">
        <v>1</v>
      </c>
      <c r="B41" s="11" t="s">
        <v>44</v>
      </c>
      <c r="C41" s="11" t="s">
        <v>2</v>
      </c>
      <c r="D41" s="11" t="s">
        <v>45</v>
      </c>
      <c r="E41" s="11" t="s">
        <v>46</v>
      </c>
    </row>
    <row r="42" spans="1:5" s="29" customFormat="1" ht="31.5" customHeight="1">
      <c r="A42" s="6">
        <v>1</v>
      </c>
      <c r="B42" s="11" t="s">
        <v>83</v>
      </c>
      <c r="C42" s="6" t="s">
        <v>48</v>
      </c>
      <c r="D42" s="11"/>
      <c r="E42" s="11">
        <v>286.5</v>
      </c>
    </row>
    <row r="43" spans="1:5" s="29" customFormat="1" ht="12.75">
      <c r="A43" s="6">
        <v>2</v>
      </c>
      <c r="B43" s="11" t="s">
        <v>82</v>
      </c>
      <c r="C43" s="6" t="s">
        <v>48</v>
      </c>
      <c r="D43" s="6"/>
      <c r="E43" s="6">
        <v>2291.96</v>
      </c>
    </row>
    <row r="44" spans="1:5" s="29" customFormat="1" ht="13.5" customHeight="1">
      <c r="A44" s="6">
        <v>3</v>
      </c>
      <c r="B44" s="11" t="s">
        <v>90</v>
      </c>
      <c r="C44" s="6" t="s">
        <v>48</v>
      </c>
      <c r="D44" s="11" t="s">
        <v>91</v>
      </c>
      <c r="E44" s="11">
        <v>1396.73</v>
      </c>
    </row>
    <row r="45" spans="1:5" s="29" customFormat="1" ht="62.25" customHeight="1" hidden="1">
      <c r="A45" s="6">
        <v>4</v>
      </c>
      <c r="B45" s="32"/>
      <c r="C45" s="6"/>
      <c r="D45" s="33"/>
      <c r="E45" s="11"/>
    </row>
    <row r="46" spans="1:5" s="29" customFormat="1" ht="12.75" hidden="1">
      <c r="A46" s="6"/>
      <c r="B46" s="6" t="s">
        <v>50</v>
      </c>
      <c r="C46" s="6"/>
      <c r="D46" s="6"/>
      <c r="E46" s="6">
        <f>E42+E43+E44+E45</f>
        <v>3975.19</v>
      </c>
    </row>
    <row r="47" spans="1:5" s="29" customFormat="1" ht="12.75" hidden="1">
      <c r="A47" s="7"/>
      <c r="B47" s="7"/>
      <c r="C47" s="7"/>
      <c r="D47" s="7"/>
      <c r="E47" s="7"/>
    </row>
    <row r="48" spans="1:5" s="29" customFormat="1" ht="19.5" customHeight="1">
      <c r="A48" s="11" t="s">
        <v>92</v>
      </c>
      <c r="B48" s="11"/>
      <c r="C48" s="11"/>
      <c r="D48" s="11"/>
      <c r="E48" s="11"/>
    </row>
    <row r="49" spans="1:5" s="29" customFormat="1" ht="12.75">
      <c r="A49" s="11" t="s">
        <v>1</v>
      </c>
      <c r="B49" s="11" t="s">
        <v>44</v>
      </c>
      <c r="C49" s="11" t="s">
        <v>2</v>
      </c>
      <c r="D49" s="11" t="s">
        <v>45</v>
      </c>
      <c r="E49" s="11" t="s">
        <v>46</v>
      </c>
    </row>
    <row r="50" spans="1:5" s="29" customFormat="1" ht="20.25" customHeight="1">
      <c r="A50" s="6">
        <v>1</v>
      </c>
      <c r="B50" s="11" t="s">
        <v>82</v>
      </c>
      <c r="C50" s="6" t="s">
        <v>48</v>
      </c>
      <c r="D50" s="6"/>
      <c r="E50" s="6">
        <v>2291.96</v>
      </c>
    </row>
    <row r="51" spans="1:5" s="29" customFormat="1" ht="76.5" customHeight="1">
      <c r="A51" s="6">
        <v>2</v>
      </c>
      <c r="B51" s="11" t="s">
        <v>93</v>
      </c>
      <c r="C51" s="6" t="s">
        <v>48</v>
      </c>
      <c r="D51" s="11" t="s">
        <v>94</v>
      </c>
      <c r="E51" s="11">
        <v>6610</v>
      </c>
    </row>
    <row r="52" spans="1:5" s="29" customFormat="1" ht="40.5" customHeight="1">
      <c r="A52" s="6">
        <v>3</v>
      </c>
      <c r="B52" s="11" t="s">
        <v>83</v>
      </c>
      <c r="C52" s="6" t="s">
        <v>48</v>
      </c>
      <c r="D52" s="11"/>
      <c r="E52" s="11">
        <v>286.5</v>
      </c>
    </row>
    <row r="53" spans="1:5" s="29" customFormat="1" ht="40.5" customHeight="1">
      <c r="A53" s="6">
        <v>4</v>
      </c>
      <c r="B53" s="11" t="s">
        <v>95</v>
      </c>
      <c r="C53" s="6" t="s">
        <v>48</v>
      </c>
      <c r="D53" s="11"/>
      <c r="E53" s="11">
        <v>25970.69</v>
      </c>
    </row>
    <row r="54" spans="1:5" s="29" customFormat="1" ht="40.5" customHeight="1">
      <c r="A54" s="6">
        <v>5</v>
      </c>
      <c r="B54" s="11" t="s">
        <v>96</v>
      </c>
      <c r="C54" s="6" t="s">
        <v>48</v>
      </c>
      <c r="D54" s="11" t="s">
        <v>97</v>
      </c>
      <c r="E54" s="11">
        <v>1390.44</v>
      </c>
    </row>
    <row r="55" spans="1:5" s="29" customFormat="1" ht="40.5" customHeight="1">
      <c r="A55" s="6">
        <v>6</v>
      </c>
      <c r="B55" s="11" t="s">
        <v>98</v>
      </c>
      <c r="C55" s="6" t="s">
        <v>48</v>
      </c>
      <c r="D55" s="11"/>
      <c r="E55" s="11">
        <v>1084.08</v>
      </c>
    </row>
    <row r="56" spans="1:5" s="29" customFormat="1" ht="21.75" customHeight="1">
      <c r="A56" s="6">
        <v>7</v>
      </c>
      <c r="B56" s="11" t="s">
        <v>96</v>
      </c>
      <c r="C56" s="6" t="s">
        <v>48</v>
      </c>
      <c r="D56" s="11" t="s">
        <v>99</v>
      </c>
      <c r="E56" s="11">
        <v>1390.44</v>
      </c>
    </row>
    <row r="57" spans="1:5" s="29" customFormat="1" ht="21.75" customHeight="1">
      <c r="A57" s="6">
        <v>8</v>
      </c>
      <c r="B57" s="11" t="s">
        <v>96</v>
      </c>
      <c r="C57" s="6" t="s">
        <v>48</v>
      </c>
      <c r="D57" s="11" t="s">
        <v>100</v>
      </c>
      <c r="E57" s="11">
        <v>1390.44</v>
      </c>
    </row>
    <row r="58" spans="1:5" s="29" customFormat="1" ht="21.75" customHeight="1">
      <c r="A58" s="6">
        <v>9</v>
      </c>
      <c r="B58" s="11" t="s">
        <v>96</v>
      </c>
      <c r="C58" s="6" t="s">
        <v>48</v>
      </c>
      <c r="D58" s="11" t="s">
        <v>101</v>
      </c>
      <c r="E58" s="11">
        <v>808.7</v>
      </c>
    </row>
    <row r="59" spans="1:5" s="29" customFormat="1" ht="21.75" customHeight="1">
      <c r="A59" s="6">
        <v>10</v>
      </c>
      <c r="B59" s="11" t="s">
        <v>96</v>
      </c>
      <c r="C59" s="6" t="s">
        <v>48</v>
      </c>
      <c r="D59" s="11" t="s">
        <v>102</v>
      </c>
      <c r="E59" s="11">
        <v>1390.44</v>
      </c>
    </row>
    <row r="60" spans="1:5" s="29" customFormat="1" ht="21.75" customHeight="1">
      <c r="A60" s="6">
        <v>11</v>
      </c>
      <c r="B60" s="11" t="s">
        <v>96</v>
      </c>
      <c r="C60" s="6" t="s">
        <v>48</v>
      </c>
      <c r="D60" s="11" t="s">
        <v>103</v>
      </c>
      <c r="E60" s="11">
        <v>1390.44</v>
      </c>
    </row>
    <row r="61" spans="1:5" s="29" customFormat="1" ht="21.75" customHeight="1">
      <c r="A61" s="6">
        <v>12</v>
      </c>
      <c r="B61" s="11" t="s">
        <v>96</v>
      </c>
      <c r="C61" s="6" t="s">
        <v>48</v>
      </c>
      <c r="D61" s="11" t="s">
        <v>104</v>
      </c>
      <c r="E61" s="11">
        <v>1390.44</v>
      </c>
    </row>
    <row r="62" spans="1:5" s="29" customFormat="1" ht="21.75" customHeight="1">
      <c r="A62" s="6">
        <v>13</v>
      </c>
      <c r="B62" s="11" t="s">
        <v>96</v>
      </c>
      <c r="C62" s="6" t="s">
        <v>48</v>
      </c>
      <c r="D62" s="11" t="s">
        <v>105</v>
      </c>
      <c r="E62" s="11">
        <v>693.38</v>
      </c>
    </row>
    <row r="63" spans="1:5" s="29" customFormat="1" ht="21.75" customHeight="1">
      <c r="A63" s="6">
        <v>14</v>
      </c>
      <c r="B63" s="11" t="s">
        <v>96</v>
      </c>
      <c r="C63" s="6" t="s">
        <v>48</v>
      </c>
      <c r="D63" s="11" t="s">
        <v>106</v>
      </c>
      <c r="E63" s="11">
        <v>1390.44</v>
      </c>
    </row>
    <row r="64" spans="1:5" s="29" customFormat="1" ht="12.75" hidden="1">
      <c r="A64" s="6"/>
      <c r="B64" s="6" t="s">
        <v>50</v>
      </c>
      <c r="C64" s="6"/>
      <c r="D64" s="6"/>
      <c r="E64" s="6">
        <f>E50+E51+E52+E53+E54+E55+E56+E57+E58+E59+E60+E61+E62+E63</f>
        <v>47478.39000000001</v>
      </c>
    </row>
    <row r="65" spans="1:5" s="29" customFormat="1" ht="12.75" hidden="1">
      <c r="A65" s="7"/>
      <c r="B65" s="7"/>
      <c r="C65" s="7"/>
      <c r="D65" s="7"/>
      <c r="E65" s="7"/>
    </row>
    <row r="66" spans="1:5" s="29" customFormat="1" ht="23.25" customHeight="1">
      <c r="A66" s="11" t="s">
        <v>57</v>
      </c>
      <c r="B66" s="11"/>
      <c r="C66" s="11"/>
      <c r="D66" s="11"/>
      <c r="E66" s="11"/>
    </row>
    <row r="67" spans="1:5" s="29" customFormat="1" ht="12.75">
      <c r="A67" s="11" t="s">
        <v>1</v>
      </c>
      <c r="B67" s="11" t="s">
        <v>44</v>
      </c>
      <c r="C67" s="11" t="s">
        <v>2</v>
      </c>
      <c r="D67" s="11" t="s">
        <v>45</v>
      </c>
      <c r="E67" s="11" t="s">
        <v>46</v>
      </c>
    </row>
    <row r="68" spans="1:5" s="29" customFormat="1" ht="32.25" customHeight="1">
      <c r="A68" s="6">
        <v>1</v>
      </c>
      <c r="B68" s="11" t="s">
        <v>107</v>
      </c>
      <c r="C68" s="6" t="s">
        <v>48</v>
      </c>
      <c r="D68" s="6"/>
      <c r="E68" s="6">
        <v>4547.46</v>
      </c>
    </row>
    <row r="69" spans="1:5" s="29" customFormat="1" ht="12.75">
      <c r="A69" s="6">
        <v>2</v>
      </c>
      <c r="B69" s="11" t="s">
        <v>82</v>
      </c>
      <c r="C69" s="6" t="s">
        <v>48</v>
      </c>
      <c r="D69" s="11"/>
      <c r="E69" s="11">
        <v>2291.96</v>
      </c>
    </row>
    <row r="70" spans="1:5" s="29" customFormat="1" ht="12.75">
      <c r="A70" s="6">
        <v>3</v>
      </c>
      <c r="B70" s="11" t="s">
        <v>83</v>
      </c>
      <c r="C70" s="6" t="s">
        <v>48</v>
      </c>
      <c r="D70" s="11"/>
      <c r="E70" s="11">
        <v>286.5</v>
      </c>
    </row>
    <row r="71" spans="1:5" s="29" customFormat="1" ht="12.75" hidden="1">
      <c r="A71" s="6">
        <v>4</v>
      </c>
      <c r="B71" s="6"/>
      <c r="C71" s="6"/>
      <c r="D71" s="6"/>
      <c r="E71" s="6"/>
    </row>
    <row r="72" spans="1:5" s="29" customFormat="1" ht="12.75" hidden="1">
      <c r="A72" s="6"/>
      <c r="B72" s="6" t="s">
        <v>50</v>
      </c>
      <c r="C72" s="6"/>
      <c r="D72" s="6"/>
      <c r="E72" s="6">
        <f>E68+E69+E70+E71</f>
        <v>7125.92</v>
      </c>
    </row>
    <row r="73" spans="1:5" s="29" customFormat="1" ht="20.25" customHeight="1">
      <c r="A73" s="11" t="s">
        <v>62</v>
      </c>
      <c r="B73" s="11"/>
      <c r="C73" s="11"/>
      <c r="D73" s="11"/>
      <c r="E73" s="11"/>
    </row>
    <row r="74" spans="1:5" s="29" customFormat="1" ht="12.75">
      <c r="A74" s="11" t="s">
        <v>1</v>
      </c>
      <c r="B74" s="11" t="s">
        <v>44</v>
      </c>
      <c r="C74" s="11" t="s">
        <v>2</v>
      </c>
      <c r="D74" s="11" t="s">
        <v>45</v>
      </c>
      <c r="E74" s="11" t="s">
        <v>46</v>
      </c>
    </row>
    <row r="75" spans="1:5" s="29" customFormat="1" ht="12.75">
      <c r="A75" s="6">
        <v>1</v>
      </c>
      <c r="B75" s="11" t="s">
        <v>83</v>
      </c>
      <c r="C75" s="6" t="s">
        <v>48</v>
      </c>
      <c r="D75" s="11"/>
      <c r="E75" s="11">
        <v>286.5</v>
      </c>
    </row>
    <row r="76" spans="1:5" s="29" customFormat="1" ht="12.75">
      <c r="A76" s="6">
        <v>2</v>
      </c>
      <c r="B76" s="11" t="s">
        <v>82</v>
      </c>
      <c r="C76" s="6" t="s">
        <v>48</v>
      </c>
      <c r="D76" s="11"/>
      <c r="E76" s="11">
        <v>2291.96</v>
      </c>
    </row>
    <row r="77" spans="1:5" s="29" customFormat="1" ht="12.75" hidden="1">
      <c r="A77" s="6">
        <v>3</v>
      </c>
      <c r="B77" s="2"/>
      <c r="C77" s="2"/>
      <c r="D77" s="2"/>
      <c r="E77" s="2"/>
    </row>
    <row r="78" spans="1:5" s="29" customFormat="1" ht="12.75" hidden="1">
      <c r="A78" s="6">
        <v>4</v>
      </c>
      <c r="B78" s="6"/>
      <c r="C78" s="6"/>
      <c r="D78" s="6"/>
      <c r="E78" s="6"/>
    </row>
    <row r="79" spans="1:5" s="29" customFormat="1" ht="12.75" hidden="1">
      <c r="A79" s="6"/>
      <c r="B79" s="6" t="s">
        <v>50</v>
      </c>
      <c r="C79" s="6"/>
      <c r="D79" s="6"/>
      <c r="E79" s="6">
        <f>E75+E76+E75+E78</f>
        <v>2864.96</v>
      </c>
    </row>
    <row r="80" spans="1:5" s="29" customFormat="1" ht="20.25" customHeight="1">
      <c r="A80" s="11" t="s">
        <v>108</v>
      </c>
      <c r="B80" s="11"/>
      <c r="C80" s="11"/>
      <c r="D80" s="11"/>
      <c r="E80" s="11"/>
    </row>
    <row r="81" spans="1:5" s="29" customFormat="1" ht="12.75">
      <c r="A81" s="11" t="s">
        <v>1</v>
      </c>
      <c r="B81" s="11" t="s">
        <v>44</v>
      </c>
      <c r="C81" s="11" t="s">
        <v>2</v>
      </c>
      <c r="D81" s="11" t="s">
        <v>45</v>
      </c>
      <c r="E81" s="11" t="s">
        <v>46</v>
      </c>
    </row>
    <row r="82" spans="1:5" s="29" customFormat="1" ht="12.75">
      <c r="A82" s="6">
        <v>1</v>
      </c>
      <c r="B82" s="11" t="s">
        <v>109</v>
      </c>
      <c r="C82" s="6" t="s">
        <v>48</v>
      </c>
      <c r="D82" s="11" t="s">
        <v>110</v>
      </c>
      <c r="E82" s="11">
        <v>2449.72</v>
      </c>
    </row>
    <row r="83" spans="1:5" s="29" customFormat="1" ht="12.75">
      <c r="A83" s="6">
        <v>2</v>
      </c>
      <c r="B83" s="11" t="s">
        <v>111</v>
      </c>
      <c r="C83" s="6" t="s">
        <v>48</v>
      </c>
      <c r="D83" s="11" t="s">
        <v>112</v>
      </c>
      <c r="E83" s="11">
        <v>922.87</v>
      </c>
    </row>
    <row r="84" spans="1:5" s="29" customFormat="1" ht="12.75">
      <c r="A84" s="6">
        <v>3</v>
      </c>
      <c r="B84" s="11" t="s">
        <v>113</v>
      </c>
      <c r="C84" s="6" t="s">
        <v>48</v>
      </c>
      <c r="D84" s="11"/>
      <c r="E84" s="11">
        <v>9224.52</v>
      </c>
    </row>
    <row r="85" spans="1:5" s="29" customFormat="1" ht="12.75">
      <c r="A85" s="6">
        <v>4</v>
      </c>
      <c r="B85" s="11" t="s">
        <v>83</v>
      </c>
      <c r="C85" s="6" t="s">
        <v>48</v>
      </c>
      <c r="D85" s="11"/>
      <c r="E85" s="11">
        <v>286.5</v>
      </c>
    </row>
    <row r="86" spans="1:5" s="29" customFormat="1" ht="12.75">
      <c r="A86" s="6">
        <v>5</v>
      </c>
      <c r="B86" s="11" t="s">
        <v>82</v>
      </c>
      <c r="C86" s="6" t="s">
        <v>48</v>
      </c>
      <c r="D86" s="11"/>
      <c r="E86" s="11">
        <v>2291.96</v>
      </c>
    </row>
    <row r="87" spans="1:5" s="29" customFormat="1" ht="12.75" hidden="1">
      <c r="A87" s="6">
        <v>6</v>
      </c>
      <c r="B87" s="11"/>
      <c r="C87" s="6"/>
      <c r="D87" s="11"/>
      <c r="E87" s="11"/>
    </row>
    <row r="88" spans="1:5" s="29" customFormat="1" ht="12.75" hidden="1">
      <c r="A88" s="6"/>
      <c r="B88" s="6" t="s">
        <v>50</v>
      </c>
      <c r="C88" s="6"/>
      <c r="D88" s="6"/>
      <c r="E88" s="6">
        <f>E82+E83+E84+E85+E86+E87</f>
        <v>15175.57</v>
      </c>
    </row>
    <row r="89" spans="1:5" s="29" customFormat="1" ht="20.25" customHeight="1">
      <c r="A89" s="11" t="s">
        <v>64</v>
      </c>
      <c r="B89" s="11"/>
      <c r="C89" s="11"/>
      <c r="D89" s="11"/>
      <c r="E89" s="11"/>
    </row>
    <row r="90" spans="1:5" s="29" customFormat="1" ht="12.75">
      <c r="A90" s="11" t="s">
        <v>1</v>
      </c>
      <c r="B90" s="11" t="s">
        <v>44</v>
      </c>
      <c r="C90" s="11" t="s">
        <v>2</v>
      </c>
      <c r="D90" s="11" t="s">
        <v>45</v>
      </c>
      <c r="E90" s="11" t="s">
        <v>46</v>
      </c>
    </row>
    <row r="91" spans="1:5" s="29" customFormat="1" ht="12.75">
      <c r="A91" s="6">
        <v>1</v>
      </c>
      <c r="B91" s="11" t="s">
        <v>83</v>
      </c>
      <c r="C91" s="6" t="s">
        <v>48</v>
      </c>
      <c r="D91" s="11"/>
      <c r="E91" s="11">
        <v>286.5</v>
      </c>
    </row>
    <row r="92" spans="1:5" s="29" customFormat="1" ht="12.75">
      <c r="A92" s="6">
        <v>2</v>
      </c>
      <c r="B92" s="11" t="s">
        <v>82</v>
      </c>
      <c r="C92" s="6" t="s">
        <v>48</v>
      </c>
      <c r="D92" s="11"/>
      <c r="E92" s="11">
        <v>2291.96</v>
      </c>
    </row>
    <row r="93" spans="1:5" s="29" customFormat="1" ht="12.75" hidden="1">
      <c r="A93" s="6">
        <v>3</v>
      </c>
      <c r="B93" s="11" t="s">
        <v>78</v>
      </c>
      <c r="C93" s="6" t="s">
        <v>48</v>
      </c>
      <c r="D93" s="11"/>
      <c r="E93" s="11">
        <v>2031.46</v>
      </c>
    </row>
    <row r="94" spans="1:5" s="29" customFormat="1" ht="12.75" hidden="1">
      <c r="A94" s="6">
        <v>4</v>
      </c>
      <c r="B94" s="3"/>
      <c r="C94" s="3"/>
      <c r="D94" s="3"/>
      <c r="E94" s="3"/>
    </row>
    <row r="95" spans="1:5" s="29" customFormat="1" ht="12.75" hidden="1">
      <c r="A95" s="6">
        <v>5</v>
      </c>
      <c r="B95" s="3"/>
      <c r="C95" s="3"/>
      <c r="D95" s="3"/>
      <c r="E95" s="3"/>
    </row>
    <row r="96" spans="1:5" s="29" customFormat="1" ht="12.75" hidden="1">
      <c r="A96" s="6">
        <v>6</v>
      </c>
      <c r="B96" s="11"/>
      <c r="C96" s="6"/>
      <c r="D96" s="11"/>
      <c r="E96" s="11"/>
    </row>
    <row r="97" spans="1:5" s="29" customFormat="1" ht="12.75" hidden="1">
      <c r="A97" s="6"/>
      <c r="B97" s="6" t="s">
        <v>50</v>
      </c>
      <c r="C97" s="6"/>
      <c r="D97" s="6"/>
      <c r="E97" s="6">
        <f>E91+E92+E93+E94+E95+E96</f>
        <v>4609.92</v>
      </c>
    </row>
    <row r="98" spans="1:5" s="29" customFormat="1" ht="12.75" hidden="1">
      <c r="A98" s="6"/>
      <c r="B98" s="6"/>
      <c r="C98" s="6"/>
      <c r="D98" s="6"/>
      <c r="E98" s="6"/>
    </row>
    <row r="99" spans="1:5" s="29" customFormat="1" ht="20.25" customHeight="1">
      <c r="A99" s="11" t="s">
        <v>71</v>
      </c>
      <c r="B99" s="11"/>
      <c r="C99" s="11"/>
      <c r="D99" s="11"/>
      <c r="E99" s="11"/>
    </row>
    <row r="100" spans="1:5" s="29" customFormat="1" ht="12.75">
      <c r="A100" s="11" t="s">
        <v>1</v>
      </c>
      <c r="B100" s="11" t="s">
        <v>44</v>
      </c>
      <c r="C100" s="11" t="s">
        <v>2</v>
      </c>
      <c r="D100" s="11" t="s">
        <v>45</v>
      </c>
      <c r="E100" s="11" t="s">
        <v>46</v>
      </c>
    </row>
    <row r="101" spans="1:5" s="29" customFormat="1" ht="12.75">
      <c r="A101" s="6">
        <v>1</v>
      </c>
      <c r="B101" s="11" t="s">
        <v>114</v>
      </c>
      <c r="C101" s="6" t="s">
        <v>48</v>
      </c>
      <c r="D101" s="11" t="s">
        <v>115</v>
      </c>
      <c r="E101" s="11">
        <v>916.9</v>
      </c>
    </row>
    <row r="102" spans="1:5" s="29" customFormat="1" ht="12.75">
      <c r="A102" s="6">
        <v>2</v>
      </c>
      <c r="B102" s="11" t="s">
        <v>114</v>
      </c>
      <c r="C102" s="6" t="s">
        <v>48</v>
      </c>
      <c r="D102" s="11" t="s">
        <v>116</v>
      </c>
      <c r="E102" s="11">
        <v>916.9</v>
      </c>
    </row>
    <row r="103" spans="1:5" s="29" customFormat="1" ht="12.75">
      <c r="A103" s="6">
        <v>3</v>
      </c>
      <c r="B103" s="11" t="s">
        <v>80</v>
      </c>
      <c r="C103" s="6" t="s">
        <v>48</v>
      </c>
      <c r="D103" s="11" t="s">
        <v>117</v>
      </c>
      <c r="E103" s="11">
        <v>336.41</v>
      </c>
    </row>
    <row r="104" spans="1:5" s="29" customFormat="1" ht="12.75">
      <c r="A104" s="6">
        <v>4</v>
      </c>
      <c r="B104" s="6" t="s">
        <v>118</v>
      </c>
      <c r="C104" s="6" t="s">
        <v>48</v>
      </c>
      <c r="D104" s="5" t="s">
        <v>119</v>
      </c>
      <c r="E104" s="5">
        <v>3036.8</v>
      </c>
    </row>
    <row r="105" spans="1:5" s="29" customFormat="1" ht="12.75">
      <c r="A105" s="6">
        <v>5</v>
      </c>
      <c r="B105" s="11" t="s">
        <v>82</v>
      </c>
      <c r="C105" s="6" t="s">
        <v>48</v>
      </c>
      <c r="D105" s="11"/>
      <c r="E105" s="11">
        <v>2291.96</v>
      </c>
    </row>
    <row r="106" spans="1:5" s="29" customFormat="1" ht="12.75">
      <c r="A106" s="6">
        <v>6</v>
      </c>
      <c r="B106" s="11" t="s">
        <v>83</v>
      </c>
      <c r="C106" s="6" t="s">
        <v>48</v>
      </c>
      <c r="D106" s="11"/>
      <c r="E106" s="11">
        <v>286.5</v>
      </c>
    </row>
    <row r="107" spans="1:5" s="29" customFormat="1" ht="12.75" hidden="1">
      <c r="A107" s="6"/>
      <c r="B107" s="6" t="s">
        <v>50</v>
      </c>
      <c r="C107" s="6"/>
      <c r="D107" s="6"/>
      <c r="E107" s="6">
        <f>E101+E102+E103+E104+E105+E106</f>
        <v>7785.47</v>
      </c>
    </row>
    <row r="108" spans="1:5" s="29" customFormat="1" ht="12.75" hidden="1">
      <c r="A108" s="6"/>
      <c r="B108" s="6"/>
      <c r="C108" s="6"/>
      <c r="D108" s="6"/>
      <c r="E108" s="6"/>
    </row>
    <row r="109" spans="1:5" s="29" customFormat="1" ht="14.25" customHeight="1" hidden="1">
      <c r="A109" s="6"/>
      <c r="B109" s="6"/>
      <c r="C109" s="6"/>
      <c r="D109" s="6"/>
      <c r="E109" s="6"/>
    </row>
    <row r="110" spans="1:5" s="29" customFormat="1" ht="12.75" hidden="1">
      <c r="A110" s="34"/>
      <c r="B110" s="34" t="s">
        <v>74</v>
      </c>
      <c r="C110" s="34"/>
      <c r="D110" s="34"/>
      <c r="E110" s="34">
        <f>E7+E14+E23+E30+E38+E46+E64+E72+E79+E88+E97+E107</f>
        <v>142389.77000000002</v>
      </c>
    </row>
    <row r="111" spans="1:5" s="29" customFormat="1" ht="12.75">
      <c r="A111" s="35"/>
      <c r="B111" s="36"/>
      <c r="C111" s="37"/>
      <c r="D111" s="35"/>
      <c r="E111" s="35"/>
    </row>
    <row r="112" spans="1:5" ht="12.75">
      <c r="A112" s="38"/>
      <c r="B112" s="39"/>
      <c r="C112" s="39"/>
      <c r="D112" s="38"/>
      <c r="E112" s="38"/>
    </row>
    <row r="113" spans="1:5" ht="12.75">
      <c r="A113" s="38"/>
      <c r="B113" s="38"/>
      <c r="C113" s="38"/>
      <c r="D113" s="38"/>
      <c r="E113" s="38"/>
    </row>
    <row r="114" spans="1:5" ht="12.75">
      <c r="A114" s="27"/>
      <c r="B114" s="27"/>
      <c r="C114" s="27"/>
      <c r="D114" s="27"/>
      <c r="E114" s="27"/>
    </row>
  </sheetData>
  <sheetProtection selectLockedCells="1" selectUnlockedCells="1"/>
  <mergeCells count="12">
    <mergeCell ref="A1:E1"/>
    <mergeCell ref="A9:E9"/>
    <mergeCell ref="A16:E16"/>
    <mergeCell ref="A25:E25"/>
    <mergeCell ref="A32:E32"/>
    <mergeCell ref="A40:E40"/>
    <mergeCell ref="A48:E48"/>
    <mergeCell ref="A66:E66"/>
    <mergeCell ref="A73:E73"/>
    <mergeCell ref="A80:E80"/>
    <mergeCell ref="A89:E89"/>
    <mergeCell ref="A99:E99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2018-01-23T13:49:29Z</cp:lastPrinted>
  <dcterms:modified xsi:type="dcterms:W3CDTF">2018-04-02T08:12:47Z</dcterms:modified>
  <cp:category/>
  <cp:version/>
  <cp:contentType/>
  <cp:contentStatus/>
  <cp:revision>280</cp:revision>
</cp:coreProperties>
</file>