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83" activeTab="2"/>
  </bookViews>
  <sheets>
    <sheet name="Лицевой счет дома" sheetId="1" r:id="rId1"/>
    <sheet name="Текущий ремонт" sheetId="2" r:id="rId2"/>
    <sheet name="Содержание жилья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<sst xmlns="http://schemas.openxmlformats.org/spreadsheetml/2006/main" count="193" uniqueCount="89">
  <si>
    <t>ИНФОРМАЦИЯ О НАЧИСЛЕННЫХ, СОБРАННЫХ И ИЗРАСХОДОВАННЫХ СРЕДСТВАХ  ПО СОСТОЯНИЮ НА 31.12.2017 г</t>
  </si>
  <si>
    <t>№ п/п</t>
  </si>
  <si>
    <t>Адрес</t>
  </si>
  <si>
    <t>Услуга</t>
  </si>
  <si>
    <t>Задолж-ть на 01.01.2017 г</t>
  </si>
  <si>
    <t>остаток средств на 01.01.2017 г.</t>
  </si>
  <si>
    <t>Начислено</t>
  </si>
  <si>
    <t>Оплачено</t>
  </si>
  <si>
    <t>Израсходовано</t>
  </si>
  <si>
    <t>Остаток на 31.12.2017 г</t>
  </si>
  <si>
    <t>Задолженность на 31.12.2017 г</t>
  </si>
  <si>
    <t>Дата заключения договора</t>
  </si>
  <si>
    <t>Улица</t>
  </si>
  <si>
    <t>Дом</t>
  </si>
  <si>
    <t>Полуротный</t>
  </si>
  <si>
    <t>7\1</t>
  </si>
  <si>
    <t>01.11.2012 г.</t>
  </si>
  <si>
    <t xml:space="preserve">Ремонт жилья </t>
  </si>
  <si>
    <t>Узлы учета</t>
  </si>
  <si>
    <t>Доп.статья</t>
  </si>
  <si>
    <t xml:space="preserve">Ремонт жилья:субабоненты </t>
  </si>
  <si>
    <t>Узлы учета: субабоненты</t>
  </si>
  <si>
    <t>Доп.статья:субабоненты</t>
  </si>
  <si>
    <t>ИТОГО  РЕМОНТ ЖИЛЬЯ</t>
  </si>
  <si>
    <t>Техническое  обслуживание</t>
  </si>
  <si>
    <t>Аварийно-ремонтное обслуживание</t>
  </si>
  <si>
    <t>Техническое обслуживание вентканалов и дымоходов</t>
  </si>
  <si>
    <t>содержание и технадзор общедомовых узлов учета</t>
  </si>
  <si>
    <t>Дезинсекция и дератизация</t>
  </si>
  <si>
    <t>Энтомологическое обследование</t>
  </si>
  <si>
    <t>Техническое и аварийно-ремонтное обслуживание электрических сетей</t>
  </si>
  <si>
    <t>Услуги банков ,почты,ИВЦ</t>
  </si>
  <si>
    <t>Содержание и уход за зелеными насаждениями</t>
  </si>
  <si>
    <t>ИТОГО СОДЕРЖАНИЕ ЖИЛЬЯ</t>
  </si>
  <si>
    <t>Оплата старшим по домам</t>
  </si>
  <si>
    <t>Уборка лестничных клетей</t>
  </si>
  <si>
    <t>Отопление</t>
  </si>
  <si>
    <t>Содержание газовых сетей</t>
  </si>
  <si>
    <t>ТБО</t>
  </si>
  <si>
    <t>Уборка придомовой территории</t>
  </si>
  <si>
    <t>Управление МКД</t>
  </si>
  <si>
    <t>ХВ снабжение (СОИД)</t>
  </si>
  <si>
    <t>Эл.снабжение (СОИД)</t>
  </si>
  <si>
    <t>Май 2017 г.</t>
  </si>
  <si>
    <t>Вид работ</t>
  </si>
  <si>
    <t>Место проведения работ</t>
  </si>
  <si>
    <t>Сумма</t>
  </si>
  <si>
    <t>Оплата за выполнение проектных работ в рамках программы «Комфортная городская среда»</t>
  </si>
  <si>
    <t>Полуротный, 7/1</t>
  </si>
  <si>
    <t>ИТОГО</t>
  </si>
  <si>
    <t>Август 2017 г</t>
  </si>
  <si>
    <t>ремонт шиферной кровли отдельными местами (в местах примыкания)</t>
  </si>
  <si>
    <t>кв. 20</t>
  </si>
  <si>
    <t>смена трубопровода Ф 110 мм</t>
  </si>
  <si>
    <t>кв. 33 ЦК</t>
  </si>
  <si>
    <t>Всего</t>
  </si>
  <si>
    <t>Январь 2017 г</t>
  </si>
  <si>
    <t>обход и осмотр подвала и инженерных коммуникаций</t>
  </si>
  <si>
    <t>Полуротный 7/1</t>
  </si>
  <si>
    <t>Март 2017 г.</t>
  </si>
  <si>
    <t>ремонт эл. Щита этажного (смена автоматов, смена лампы)</t>
  </si>
  <si>
    <t>Апрель 2017</t>
  </si>
  <si>
    <t>благоустройство придомовой территории (окраска деревьев и бордюров)</t>
  </si>
  <si>
    <t xml:space="preserve">гидравлические испытания внутридомовой системы ЦО и ввода ЦО </t>
  </si>
  <si>
    <t>слив воды из системы</t>
  </si>
  <si>
    <t>закрытие отопительного периода</t>
  </si>
  <si>
    <t>периодический осмотр вентиляционных каналов и дымоходов</t>
  </si>
  <si>
    <t>кв.2,4,5,6,7,8,9,10,11,13,16,17,18,20,22,23,25,26,27,28,29,30,31,32,33,34,36,37,40,43,44,47,48</t>
  </si>
  <si>
    <t>Май 2017</t>
  </si>
  <si>
    <t>ремонт ж/б козырька (торцы) над подъездом №3, укрепление свеса желоба над подъездом №1</t>
  </si>
  <si>
    <t>Подъезд 1, 3</t>
  </si>
  <si>
    <t>ремонт э/освещения адресной таблички (смена фотореле)</t>
  </si>
  <si>
    <t>Сентябрь 2017 г</t>
  </si>
  <si>
    <t>Октябрь 2017 г.</t>
  </si>
  <si>
    <t>ликвидация воздушных пробок в стояках</t>
  </si>
  <si>
    <t>кв. 40,44,48,1,5,9,13,17</t>
  </si>
  <si>
    <t>осмотр вентиляционных и дымовых каналов</t>
  </si>
  <si>
    <t>кв. 1,2,4,6,8,10,12</t>
  </si>
  <si>
    <t>Ноябрь 2017 г</t>
  </si>
  <si>
    <t>кв. 39,44</t>
  </si>
  <si>
    <t>ремонт электроснабжения (смена автоматов в ЩЭ)</t>
  </si>
  <si>
    <t>кв.13</t>
  </si>
  <si>
    <t>Декабрь 2017 г</t>
  </si>
  <si>
    <t>установка навесного замка</t>
  </si>
  <si>
    <t>5-й подъезд выход на чердак</t>
  </si>
  <si>
    <t>ремонт кровли в местах примыкания к вент. Каналам на жилом доме</t>
  </si>
  <si>
    <t>4-й подъезд</t>
  </si>
  <si>
    <t>кв. 9</t>
  </si>
  <si>
    <t>ВСЕГО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</si>
</sst>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0.00"/>
    <numFmt numFmtId="167" formatCode="@"/>
  </numFmts>
  <fonts count="10">
    <font>
      <sz val="10"/>
      <name val="Arial"/>
      <family val="2"/>
    </font>
    <font>
      <b/>
      <sz val="14"/>
      <name val="Times New Roman"/>
      <family val="1"/>
    </font>
    <font>
      <b/>
      <sz val="11"/>
      <name val="Arial"/>
      <family val="2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1" fillId="0" borderId="0" xfId="0" applyFont="1" applyFill="1" applyBorder="1" applyAlignment="1">
      <alignment horizontal="center"/>
    </xf>
    <xf numFmtId="164" fontId="1" fillId="0" borderId="0" xfId="0" applyFont="1" applyFill="1" applyAlignment="1">
      <alignment/>
    </xf>
    <xf numFmtId="164" fontId="1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center"/>
    </xf>
    <xf numFmtId="164" fontId="1" fillId="0" borderId="1" xfId="0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/>
    </xf>
    <xf numFmtId="164" fontId="1" fillId="0" borderId="1" xfId="0" applyFont="1" applyFill="1" applyBorder="1" applyAlignment="1">
      <alignment wrapText="1"/>
    </xf>
    <xf numFmtId="164" fontId="2" fillId="0" borderId="0" xfId="0" applyFont="1" applyFill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4" fontId="4" fillId="0" borderId="0" xfId="0" applyFont="1" applyFill="1" applyAlignment="1">
      <alignment/>
    </xf>
    <xf numFmtId="164" fontId="3" fillId="0" borderId="1" xfId="0" applyNumberFormat="1" applyFont="1" applyFill="1" applyBorder="1" applyAlignment="1">
      <alignment horizontal="center" wrapText="1"/>
    </xf>
    <xf numFmtId="164" fontId="1" fillId="0" borderId="1" xfId="0" applyFont="1" applyFill="1" applyBorder="1" applyAlignment="1">
      <alignment horizontal="justify"/>
    </xf>
    <xf numFmtId="164" fontId="3" fillId="0" borderId="1" xfId="0" applyNumberFormat="1" applyFont="1" applyFill="1" applyBorder="1" applyAlignment="1">
      <alignment horizontal="justify" wrapText="1"/>
    </xf>
    <xf numFmtId="164" fontId="4" fillId="0" borderId="1" xfId="0" applyFont="1" applyFill="1" applyBorder="1" applyAlignment="1">
      <alignment/>
    </xf>
    <xf numFmtId="164" fontId="3" fillId="0" borderId="1" xfId="0" applyNumberFormat="1" applyFont="1" applyFill="1" applyBorder="1" applyAlignment="1">
      <alignment horizontal="left" wrapText="1"/>
    </xf>
    <xf numFmtId="164" fontId="1" fillId="0" borderId="0" xfId="0" applyFont="1" applyFill="1" applyAlignment="1">
      <alignment horizontal="center"/>
    </xf>
    <xf numFmtId="164" fontId="0" fillId="0" borderId="0" xfId="0" applyAlignment="1">
      <alignment wrapText="1"/>
    </xf>
    <xf numFmtId="164" fontId="5" fillId="2" borderId="1" xfId="0" applyNumberFormat="1" applyFont="1" applyFill="1" applyBorder="1" applyAlignment="1">
      <alignment horizontal="center" wrapText="1"/>
    </xf>
    <xf numFmtId="164" fontId="6" fillId="3" borderId="1" xfId="0" applyNumberFormat="1" applyFont="1" applyFill="1" applyBorder="1" applyAlignment="1">
      <alignment horizontal="center" wrapText="1"/>
    </xf>
    <xf numFmtId="164" fontId="7" fillId="3" borderId="1" xfId="0" applyNumberFormat="1" applyFont="1" applyFill="1" applyBorder="1" applyAlignment="1">
      <alignment horizontal="center" wrapText="1"/>
    </xf>
    <xf numFmtId="164" fontId="8" fillId="0" borderId="1" xfId="0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justify" wrapText="1"/>
    </xf>
    <xf numFmtId="164" fontId="2" fillId="3" borderId="1" xfId="0" applyFont="1" applyFill="1" applyBorder="1" applyAlignment="1">
      <alignment horizontal="center" wrapText="1"/>
    </xf>
    <xf numFmtId="164" fontId="0" fillId="0" borderId="1" xfId="0" applyBorder="1" applyAlignment="1">
      <alignment wrapText="1"/>
    </xf>
    <xf numFmtId="164" fontId="4" fillId="0" borderId="0" xfId="0" applyFont="1" applyFill="1" applyAlignment="1">
      <alignment wrapText="1"/>
    </xf>
    <xf numFmtId="164" fontId="4" fillId="0" borderId="1" xfId="0" applyFont="1" applyFill="1" applyBorder="1" applyAlignment="1">
      <alignment wrapText="1"/>
    </xf>
    <xf numFmtId="167" fontId="3" fillId="0" borderId="1" xfId="0" applyNumberFormat="1" applyFont="1" applyFill="1" applyBorder="1" applyAlignment="1">
      <alignment horizontal="center" wrapText="1"/>
    </xf>
    <xf numFmtId="167" fontId="4" fillId="0" borderId="0" xfId="0" applyNumberFormat="1" applyFont="1" applyFill="1" applyAlignment="1">
      <alignment wrapText="1"/>
    </xf>
    <xf numFmtId="164" fontId="1" fillId="0" borderId="0" xfId="0" applyFont="1" applyFill="1" applyAlignment="1">
      <alignment horizontal="center" wrapText="1"/>
    </xf>
    <xf numFmtId="164" fontId="2" fillId="0" borderId="1" xfId="0" applyFont="1" applyFill="1" applyBorder="1" applyAlignment="1">
      <alignment horizontal="center" wrapText="1"/>
    </xf>
    <xf numFmtId="164" fontId="2" fillId="3" borderId="0" xfId="0" applyFont="1" applyFill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00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&#1083;&#1080;&#1094;&#1077;&#1074;&#1099;&#1077;%20&#1089;&#1095;&#1077;&#1090;&#1072;%20%202017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цевые счета домов"/>
      <sheetName val="Лицевые счета домов прочие доходы"/>
      <sheetName val="Лицевые счета домов свод"/>
      <sheetName val="остатки средств по домам"/>
      <sheetName val="сводная 2014 г"/>
      <sheetName val="анализ тарифа"/>
    </sheetNames>
    <sheetDataSet>
      <sheetData sheetId="2">
        <row r="1236">
          <cell r="E1236">
            <v>8915.65</v>
          </cell>
          <cell r="F1236">
            <v>433522.34</v>
          </cell>
          <cell r="G1236">
            <v>173324.65999999995</v>
          </cell>
          <cell r="H1236">
            <v>159857.05</v>
          </cell>
          <cell r="I1236">
            <v>30250.06</v>
          </cell>
          <cell r="J1236">
            <v>563129.33</v>
          </cell>
          <cell r="K1236">
            <v>22383.25999999995</v>
          </cell>
        </row>
        <row r="1237"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E1238">
            <v>0</v>
          </cell>
          <cell r="F1238">
            <v>9600</v>
          </cell>
          <cell r="G1238">
            <v>0</v>
          </cell>
          <cell r="H1238">
            <v>0</v>
          </cell>
          <cell r="I1238">
            <v>0</v>
          </cell>
          <cell r="J1238">
            <v>9600</v>
          </cell>
          <cell r="K1238">
            <v>0</v>
          </cell>
        </row>
        <row r="1239"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3">
          <cell r="E1243">
            <v>4589.91</v>
          </cell>
          <cell r="F1243">
            <v>-187961.31</v>
          </cell>
          <cell r="G1243">
            <v>25696.56000000001</v>
          </cell>
          <cell r="H1243">
            <v>23950.36</v>
          </cell>
          <cell r="I1243">
            <v>57966.939999999995</v>
          </cell>
          <cell r="J1243">
            <v>-221977.89</v>
          </cell>
          <cell r="K1243">
            <v>6336.110000000008</v>
          </cell>
        </row>
        <row r="1244">
          <cell r="E1244">
            <v>4986.54</v>
          </cell>
          <cell r="F1244">
            <v>-4986.54</v>
          </cell>
          <cell r="G1244">
            <v>83641.51000000001</v>
          </cell>
          <cell r="H1244">
            <v>77957.91</v>
          </cell>
          <cell r="I1244">
            <v>83641.51000000001</v>
          </cell>
          <cell r="J1244">
            <v>-10670.14</v>
          </cell>
          <cell r="K1244">
            <v>10670.14</v>
          </cell>
        </row>
        <row r="1245">
          <cell r="E1245">
            <v>76.91</v>
          </cell>
          <cell r="F1245">
            <v>44693.18</v>
          </cell>
          <cell r="G1245">
            <v>26021.779999999995</v>
          </cell>
          <cell r="H1245">
            <v>24253.500000000004</v>
          </cell>
          <cell r="I1245">
            <v>3845</v>
          </cell>
          <cell r="J1245">
            <v>65101.68000000001</v>
          </cell>
          <cell r="K1245">
            <v>1845.1899999999914</v>
          </cell>
        </row>
        <row r="1246"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10510</v>
          </cell>
          <cell r="J1246">
            <v>-10510</v>
          </cell>
          <cell r="K1246">
            <v>0</v>
          </cell>
        </row>
        <row r="1247">
          <cell r="E1247">
            <v>329.47</v>
          </cell>
          <cell r="F1247">
            <v>2153.69</v>
          </cell>
          <cell r="G1247">
            <v>4275</v>
          </cell>
          <cell r="H1247">
            <v>3984.499999999999</v>
          </cell>
          <cell r="I1247">
            <v>0</v>
          </cell>
          <cell r="J1247">
            <v>6138.189999999999</v>
          </cell>
          <cell r="K1247">
            <v>619.9700000000012</v>
          </cell>
        </row>
        <row r="1248">
          <cell r="E1248">
            <v>10.77</v>
          </cell>
          <cell r="F1248">
            <v>569.79</v>
          </cell>
          <cell r="G1248">
            <v>139.43</v>
          </cell>
          <cell r="H1248">
            <v>129.93</v>
          </cell>
          <cell r="I1248">
            <v>0</v>
          </cell>
          <cell r="J1248">
            <v>699.72</v>
          </cell>
          <cell r="K1248">
            <v>20.27000000000001</v>
          </cell>
        </row>
        <row r="1249">
          <cell r="E1249">
            <v>1981.41</v>
          </cell>
          <cell r="F1249">
            <v>-1981.41</v>
          </cell>
          <cell r="G1249">
            <v>44144.21</v>
          </cell>
          <cell r="H1249">
            <v>41144.380000000005</v>
          </cell>
          <cell r="I1249">
            <v>44144.21</v>
          </cell>
          <cell r="J1249">
            <v>-4981.239999999998</v>
          </cell>
          <cell r="K1249">
            <v>4981.239999999998</v>
          </cell>
        </row>
        <row r="1250">
          <cell r="E1250">
            <v>2220.47</v>
          </cell>
          <cell r="F1250">
            <v>-99997.8</v>
          </cell>
          <cell r="G1250">
            <v>28809.879999999997</v>
          </cell>
          <cell r="H1250">
            <v>26852.129999999997</v>
          </cell>
          <cell r="I1250">
            <v>57414.1884</v>
          </cell>
          <cell r="J1250">
            <v>-130559.85840000001</v>
          </cell>
          <cell r="K1250">
            <v>4178.220000000001</v>
          </cell>
        </row>
        <row r="1251">
          <cell r="E1251">
            <v>293.87</v>
          </cell>
          <cell r="F1251">
            <v>12283.88</v>
          </cell>
          <cell r="G1251">
            <v>3810.23</v>
          </cell>
          <cell r="H1251">
            <v>3551.4799999999996</v>
          </cell>
          <cell r="I1251">
            <v>0</v>
          </cell>
          <cell r="J1251">
            <v>15835.359999999999</v>
          </cell>
          <cell r="K1251">
            <v>552.6200000000008</v>
          </cell>
        </row>
        <row r="1253">
          <cell r="E1253">
            <v>2715.04</v>
          </cell>
          <cell r="F1253">
            <v>-2721.04</v>
          </cell>
          <cell r="G1253">
            <v>23233.799999999996</v>
          </cell>
          <cell r="H1253">
            <v>27480.960000000003</v>
          </cell>
          <cell r="I1253">
            <v>23233.799999999996</v>
          </cell>
          <cell r="J1253">
            <v>1526.1200000000063</v>
          </cell>
          <cell r="K1253">
            <v>-1532.1200000000063</v>
          </cell>
        </row>
        <row r="1254">
          <cell r="E1254">
            <v>1612.42</v>
          </cell>
          <cell r="F1254">
            <v>-1612.42</v>
          </cell>
          <cell r="G1254">
            <v>31707.06</v>
          </cell>
          <cell r="H1254">
            <v>30275.030000000002</v>
          </cell>
          <cell r="I1254">
            <v>31707.06</v>
          </cell>
          <cell r="J1254">
            <v>-3044.4500000000007</v>
          </cell>
          <cell r="K1254">
            <v>3044.4500000000007</v>
          </cell>
        </row>
        <row r="1255">
          <cell r="E1255">
            <v>94829.48</v>
          </cell>
          <cell r="F1255">
            <v>-94829.48</v>
          </cell>
          <cell r="G1255">
            <v>1103488.39</v>
          </cell>
          <cell r="H1255">
            <v>908476.0499999999</v>
          </cell>
          <cell r="I1255">
            <v>1103488.39</v>
          </cell>
          <cell r="J1255">
            <v>-289841.81999999995</v>
          </cell>
          <cell r="K1255">
            <v>289841.81999999995</v>
          </cell>
        </row>
        <row r="1256">
          <cell r="E1256">
            <v>2068.88</v>
          </cell>
          <cell r="F1256">
            <v>-2068.88</v>
          </cell>
          <cell r="G1256">
            <v>37638.840000000004</v>
          </cell>
          <cell r="H1256">
            <v>34651.25</v>
          </cell>
          <cell r="I1256">
            <v>37638.840000000004</v>
          </cell>
          <cell r="J1256">
            <v>-5056.470000000005</v>
          </cell>
          <cell r="K1256">
            <v>5056.470000000001</v>
          </cell>
        </row>
        <row r="1257">
          <cell r="E1257">
            <v>5676.68</v>
          </cell>
          <cell r="F1257">
            <v>-5676.68</v>
          </cell>
          <cell r="G1257">
            <v>87359.16</v>
          </cell>
          <cell r="H1257">
            <v>81411.36000000002</v>
          </cell>
          <cell r="I1257">
            <v>87359.16</v>
          </cell>
          <cell r="J1257">
            <v>-11624.479999999981</v>
          </cell>
          <cell r="K1257">
            <v>11624.479999999981</v>
          </cell>
        </row>
        <row r="1258">
          <cell r="E1258">
            <v>7576.49</v>
          </cell>
          <cell r="F1258">
            <v>-7576.49</v>
          </cell>
          <cell r="G1258">
            <v>116169</v>
          </cell>
          <cell r="H1258">
            <v>108099.77</v>
          </cell>
          <cell r="I1258">
            <v>116169</v>
          </cell>
          <cell r="J1258">
            <v>-15645.720000000001</v>
          </cell>
          <cell r="K1258">
            <v>15645.720000000001</v>
          </cell>
        </row>
        <row r="1259">
          <cell r="E1259">
            <v>5504.52</v>
          </cell>
          <cell r="F1259">
            <v>-5504.52</v>
          </cell>
          <cell r="G1259">
            <v>85966.56</v>
          </cell>
          <cell r="H1259">
            <v>79909.12999999999</v>
          </cell>
          <cell r="I1259">
            <v>85966.56</v>
          </cell>
          <cell r="J1259">
            <v>-11561.950000000012</v>
          </cell>
          <cell r="K1259">
            <v>11561.950000000012</v>
          </cell>
        </row>
        <row r="1260">
          <cell r="E1260">
            <v>0</v>
          </cell>
          <cell r="F1260">
            <v>0</v>
          </cell>
          <cell r="G1260">
            <v>3087.2399999999993</v>
          </cell>
          <cell r="H1260">
            <v>5022.71</v>
          </cell>
          <cell r="I1260">
            <v>3087.2399999999993</v>
          </cell>
          <cell r="J1260">
            <v>1935.4700000000007</v>
          </cell>
          <cell r="K1260">
            <v>-1935.4700000000007</v>
          </cell>
        </row>
        <row r="1261">
          <cell r="E1261">
            <v>0</v>
          </cell>
          <cell r="F1261">
            <v>0</v>
          </cell>
          <cell r="G1261">
            <v>59359.67000000001</v>
          </cell>
          <cell r="H1261">
            <v>51645.1</v>
          </cell>
          <cell r="I1261">
            <v>59359.67000000001</v>
          </cell>
          <cell r="J1261">
            <v>-7714.570000000014</v>
          </cell>
          <cell r="K1261">
            <v>7714.570000000014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="80" zoomScaleNormal="80" workbookViewId="0" topLeftCell="A1">
      <selection activeCell="E39" sqref="E39"/>
    </sheetView>
  </sheetViews>
  <sheetFormatPr defaultColWidth="12.57421875" defaultRowHeight="12.75"/>
  <cols>
    <col min="1" max="1" width="8.140625" style="0" customWidth="1"/>
    <col min="2" max="2" width="26.421875" style="0" customWidth="1"/>
    <col min="3" max="3" width="6.421875" style="0" customWidth="1"/>
    <col min="4" max="4" width="35.57421875" style="0" customWidth="1"/>
    <col min="5" max="5" width="18.421875" style="0" customWidth="1"/>
    <col min="6" max="6" width="19.421875" style="0" customWidth="1"/>
    <col min="7" max="7" width="19.00390625" style="0" customWidth="1"/>
    <col min="8" max="8" width="20.8515625" style="0" customWidth="1"/>
    <col min="9" max="9" width="21.57421875" style="0" customWidth="1"/>
    <col min="10" max="10" width="18.140625" style="0" customWidth="1"/>
    <col min="11" max="11" width="22.140625" style="0" customWidth="1"/>
    <col min="12" max="12" width="20.140625" style="0" customWidth="1"/>
    <col min="13" max="16384" width="11.57421875" style="0" customWidth="1"/>
  </cols>
  <sheetData>
    <row r="1" spans="1:12" s="2" customFormat="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2" customFormat="1" ht="12.75" hidden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s="2" customFormat="1" ht="12.75" customHeight="1">
      <c r="A3" s="3" t="s">
        <v>1</v>
      </c>
      <c r="B3" s="4" t="s">
        <v>2</v>
      </c>
      <c r="C3" s="4"/>
      <c r="D3" s="4" t="s">
        <v>3</v>
      </c>
      <c r="E3" s="5" t="s">
        <v>4</v>
      </c>
      <c r="F3" s="5" t="s">
        <v>5</v>
      </c>
      <c r="G3" s="4" t="s">
        <v>6</v>
      </c>
      <c r="H3" s="4" t="s">
        <v>7</v>
      </c>
      <c r="I3" s="4" t="s">
        <v>8</v>
      </c>
      <c r="J3" s="5" t="s">
        <v>9</v>
      </c>
      <c r="K3" s="5" t="s">
        <v>10</v>
      </c>
      <c r="L3" s="5" t="s">
        <v>11</v>
      </c>
    </row>
    <row r="4" spans="1:12" s="2" customFormat="1" ht="29.25" customHeight="1">
      <c r="A4" s="3"/>
      <c r="B4" s="4" t="s">
        <v>12</v>
      </c>
      <c r="C4" s="4" t="s">
        <v>13</v>
      </c>
      <c r="D4" s="4"/>
      <c r="E4" s="4"/>
      <c r="F4" s="5"/>
      <c r="G4" s="4"/>
      <c r="H4" s="4"/>
      <c r="I4" s="4"/>
      <c r="J4" s="4"/>
      <c r="K4" s="4"/>
      <c r="L4" s="5"/>
    </row>
    <row r="5" spans="1:12" s="2" customFormat="1" ht="12.75" hidden="1">
      <c r="A5" s="3">
        <v>38</v>
      </c>
      <c r="B5" s="4" t="s">
        <v>14</v>
      </c>
      <c r="C5" s="6" t="s">
        <v>15</v>
      </c>
      <c r="D5" s="3"/>
      <c r="E5" s="3"/>
      <c r="F5" s="3"/>
      <c r="G5" s="3"/>
      <c r="H5" s="3"/>
      <c r="I5" s="3"/>
      <c r="J5" s="3"/>
      <c r="K5" s="3"/>
      <c r="L5" s="4" t="s">
        <v>16</v>
      </c>
    </row>
    <row r="6" spans="1:12" s="2" customFormat="1" ht="12.75" hidden="1">
      <c r="A6" s="3">
        <v>3</v>
      </c>
      <c r="B6" s="3"/>
      <c r="C6" s="3"/>
      <c r="D6" s="3" t="s">
        <v>17</v>
      </c>
      <c r="E6" s="3">
        <f>'[1]Лицевые счета домов свод'!E1236</f>
        <v>8915.65</v>
      </c>
      <c r="F6" s="3">
        <f>'[1]Лицевые счета домов свод'!F1236</f>
        <v>433522.34</v>
      </c>
      <c r="G6" s="3">
        <f>'[1]Лицевые счета домов свод'!G1236</f>
        <v>173324.65999999995</v>
      </c>
      <c r="H6" s="3">
        <f>'[1]Лицевые счета домов свод'!H1236</f>
        <v>159857.05</v>
      </c>
      <c r="I6" s="3">
        <f>'[1]Лицевые счета домов свод'!I1236</f>
        <v>30250.06</v>
      </c>
      <c r="J6" s="3">
        <f>'[1]Лицевые счета домов свод'!J1236</f>
        <v>563129.33</v>
      </c>
      <c r="K6" s="7">
        <f>'[1]Лицевые счета домов свод'!K1236</f>
        <v>22383.25999999995</v>
      </c>
      <c r="L6" s="3"/>
    </row>
    <row r="7" spans="1:12" s="2" customFormat="1" ht="12.75" hidden="1">
      <c r="A7" s="3"/>
      <c r="B7" s="3"/>
      <c r="C7" s="3"/>
      <c r="D7" s="3" t="s">
        <v>18</v>
      </c>
      <c r="E7" s="3">
        <f>'[1]Лицевые счета домов свод'!E1237</f>
        <v>0</v>
      </c>
      <c r="F7" s="3">
        <f>'[1]Лицевые счета домов свод'!F1237</f>
        <v>0</v>
      </c>
      <c r="G7" s="3">
        <f>'[1]Лицевые счета домов свод'!G1237</f>
        <v>0</v>
      </c>
      <c r="H7" s="3">
        <f>'[1]Лицевые счета домов свод'!H1237</f>
        <v>0</v>
      </c>
      <c r="I7" s="3">
        <f>'[1]Лицевые счета домов свод'!I1237</f>
        <v>0</v>
      </c>
      <c r="J7" s="3">
        <f>'[1]Лицевые счета домов свод'!J1237</f>
        <v>0</v>
      </c>
      <c r="K7" s="3">
        <f>'[1]Лицевые счета домов свод'!K1237</f>
        <v>0</v>
      </c>
      <c r="L7" s="3"/>
    </row>
    <row r="8" spans="1:12" s="2" customFormat="1" ht="12.75" hidden="1">
      <c r="A8" s="3"/>
      <c r="B8" s="3"/>
      <c r="C8" s="3"/>
      <c r="D8" s="3" t="s">
        <v>19</v>
      </c>
      <c r="E8" s="3">
        <f>'[1]Лицевые счета домов свод'!E1238</f>
        <v>0</v>
      </c>
      <c r="F8" s="3">
        <f>'[1]Лицевые счета домов свод'!F1238</f>
        <v>9600</v>
      </c>
      <c r="G8" s="3">
        <f>'[1]Лицевые счета домов свод'!G1238</f>
        <v>0</v>
      </c>
      <c r="H8" s="3">
        <f>'[1]Лицевые счета домов свод'!H1238</f>
        <v>0</v>
      </c>
      <c r="I8" s="3">
        <f>'[1]Лицевые счета домов свод'!I1238</f>
        <v>0</v>
      </c>
      <c r="J8" s="3">
        <f>'[1]Лицевые счета домов свод'!J1238</f>
        <v>9600</v>
      </c>
      <c r="K8" s="3">
        <f>'[1]Лицевые счета домов свод'!K1238</f>
        <v>0</v>
      </c>
      <c r="L8" s="3"/>
    </row>
    <row r="9" spans="1:12" s="2" customFormat="1" ht="12.75" hidden="1">
      <c r="A9" s="3"/>
      <c r="B9" s="3"/>
      <c r="C9" s="3"/>
      <c r="D9" s="3" t="s">
        <v>20</v>
      </c>
      <c r="E9" s="3">
        <f>'[1]Лицевые счета домов свод'!E1239</f>
        <v>0</v>
      </c>
      <c r="F9" s="3">
        <f>'[1]Лицевые счета домов свод'!F1239</f>
        <v>0</v>
      </c>
      <c r="G9" s="3">
        <f>'[1]Лицевые счета домов свод'!G1239</f>
        <v>0</v>
      </c>
      <c r="H9" s="3">
        <f>'[1]Лицевые счета домов свод'!H1239</f>
        <v>0</v>
      </c>
      <c r="I9" s="3">
        <f>'[1]Лицевые счета домов свод'!I1239</f>
        <v>0</v>
      </c>
      <c r="J9" s="3">
        <f>'[1]Лицевые счета домов свод'!J1239</f>
        <v>0</v>
      </c>
      <c r="K9" s="3">
        <f>'[1]Лицевые счета домов свод'!K1239</f>
        <v>0</v>
      </c>
      <c r="L9" s="3"/>
    </row>
    <row r="10" spans="1:12" s="2" customFormat="1" ht="12.75" hidden="1">
      <c r="A10" s="3"/>
      <c r="B10" s="3"/>
      <c r="C10" s="3"/>
      <c r="D10" s="3" t="s">
        <v>21</v>
      </c>
      <c r="E10" s="3">
        <f>'[1]Лицевые счета домов свод'!E1240</f>
        <v>0</v>
      </c>
      <c r="F10" s="3">
        <f>'[1]Лицевые счета домов свод'!F1240</f>
        <v>0</v>
      </c>
      <c r="G10" s="3">
        <f>'[1]Лицевые счета домов свод'!G1240</f>
        <v>0</v>
      </c>
      <c r="H10" s="3">
        <f>'[1]Лицевые счета домов свод'!H1240</f>
        <v>0</v>
      </c>
      <c r="I10" s="3">
        <f>'[1]Лицевые счета домов свод'!I1240</f>
        <v>0</v>
      </c>
      <c r="J10" s="3">
        <f>'[1]Лицевые счета домов свод'!J1240</f>
        <v>0</v>
      </c>
      <c r="K10" s="3">
        <f>'[1]Лицевые счета домов свод'!K1240</f>
        <v>0</v>
      </c>
      <c r="L10" s="3"/>
    </row>
    <row r="11" spans="1:12" s="2" customFormat="1" ht="12.75" hidden="1">
      <c r="A11" s="3"/>
      <c r="B11" s="3"/>
      <c r="C11" s="3"/>
      <c r="D11" s="3" t="s">
        <v>22</v>
      </c>
      <c r="E11" s="3">
        <f>'[1]Лицевые счета домов свод'!E1241</f>
        <v>0</v>
      </c>
      <c r="F11" s="3">
        <f>'[1]Лицевые счета домов свод'!F1241</f>
        <v>0</v>
      </c>
      <c r="G11" s="3">
        <f>'[1]Лицевые счета домов свод'!G1241</f>
        <v>0</v>
      </c>
      <c r="H11" s="3">
        <f>'[1]Лицевые счета домов свод'!H1241</f>
        <v>0</v>
      </c>
      <c r="I11" s="3">
        <f>'[1]Лицевые счета домов свод'!I1241</f>
        <v>0</v>
      </c>
      <c r="J11" s="3">
        <f>'[1]Лицевые счета домов свод'!J1241</f>
        <v>0</v>
      </c>
      <c r="K11" s="3">
        <f>'[1]Лицевые счета домов свод'!K1241</f>
        <v>0</v>
      </c>
      <c r="L11" s="3"/>
    </row>
    <row r="12" spans="1:12" s="2" customFormat="1" ht="12.75" hidden="1">
      <c r="A12" s="3"/>
      <c r="B12" s="3"/>
      <c r="C12" s="3"/>
      <c r="D12" s="3" t="s">
        <v>23</v>
      </c>
      <c r="E12" s="3">
        <f>SUM(E6:E11)</f>
        <v>8915.65</v>
      </c>
      <c r="F12" s="3">
        <f>SUM(F6:F11)</f>
        <v>443122.34</v>
      </c>
      <c r="G12" s="3">
        <f>SUM(G6:G11)</f>
        <v>173324.65999999995</v>
      </c>
      <c r="H12" s="3">
        <f>SUM(H6:H11)</f>
        <v>159857.05</v>
      </c>
      <c r="I12" s="3">
        <f>SUM(I6:I11)</f>
        <v>30250.06</v>
      </c>
      <c r="J12" s="3">
        <f>SUM(J6:J11)</f>
        <v>572729.33</v>
      </c>
      <c r="K12" s="7">
        <f>SUM(K6:K11)</f>
        <v>22383.25999999995</v>
      </c>
      <c r="L12" s="3"/>
    </row>
    <row r="13" spans="1:12" s="2" customFormat="1" ht="12.75" hidden="1">
      <c r="A13" s="3"/>
      <c r="B13" s="3"/>
      <c r="C13" s="3"/>
      <c r="D13" s="8" t="s">
        <v>24</v>
      </c>
      <c r="E13" s="3">
        <f>'[1]Лицевые счета домов свод'!E1243</f>
        <v>4589.91</v>
      </c>
      <c r="F13" s="3">
        <f>'[1]Лицевые счета домов свод'!F1243</f>
        <v>-187961.31</v>
      </c>
      <c r="G13" s="3">
        <f>'[1]Лицевые счета домов свод'!G1243</f>
        <v>25696.56000000001</v>
      </c>
      <c r="H13" s="3">
        <f>'[1]Лицевые счета домов свод'!H1243</f>
        <v>23950.36</v>
      </c>
      <c r="I13" s="3">
        <f>'[1]Лицевые счета домов свод'!I1243</f>
        <v>57966.939999999995</v>
      </c>
      <c r="J13" s="3">
        <f>'[1]Лицевые счета домов свод'!J1243</f>
        <v>-221977.89</v>
      </c>
      <c r="K13" s="3">
        <f>'[1]Лицевые счета домов свод'!K1243</f>
        <v>6336.110000000008</v>
      </c>
      <c r="L13" s="3"/>
    </row>
    <row r="14" spans="1:12" s="2" customFormat="1" ht="12.75" hidden="1">
      <c r="A14" s="3"/>
      <c r="B14" s="3"/>
      <c r="C14" s="3"/>
      <c r="D14" s="8" t="s">
        <v>25</v>
      </c>
      <c r="E14" s="3">
        <f>'[1]Лицевые счета домов свод'!E1244</f>
        <v>4986.54</v>
      </c>
      <c r="F14" s="3">
        <f>'[1]Лицевые счета домов свод'!F1244</f>
        <v>-4986.54</v>
      </c>
      <c r="G14" s="3">
        <f>'[1]Лицевые счета домов свод'!G1244</f>
        <v>83641.51000000001</v>
      </c>
      <c r="H14" s="3">
        <f>'[1]Лицевые счета домов свод'!H1244</f>
        <v>77957.91</v>
      </c>
      <c r="I14" s="3">
        <f>'[1]Лицевые счета домов свод'!I1244</f>
        <v>83641.51000000001</v>
      </c>
      <c r="J14" s="3">
        <f>'[1]Лицевые счета домов свод'!J1244</f>
        <v>-10670.14</v>
      </c>
      <c r="K14" s="3">
        <f>'[1]Лицевые счета домов свод'!K1244</f>
        <v>10670.14</v>
      </c>
      <c r="L14" s="3"/>
    </row>
    <row r="15" spans="1:12" s="2" customFormat="1" ht="12.75" hidden="1">
      <c r="A15" s="3"/>
      <c r="B15" s="3"/>
      <c r="C15" s="3"/>
      <c r="D15" s="8" t="s">
        <v>26</v>
      </c>
      <c r="E15" s="3">
        <f>'[1]Лицевые счета домов свод'!E1245</f>
        <v>76.91</v>
      </c>
      <c r="F15" s="3">
        <f>'[1]Лицевые счета домов свод'!F1245</f>
        <v>44693.18</v>
      </c>
      <c r="G15" s="3">
        <f>'[1]Лицевые счета домов свод'!G1245</f>
        <v>26021.779999999995</v>
      </c>
      <c r="H15" s="3">
        <f>'[1]Лицевые счета домов свод'!H1245</f>
        <v>24253.500000000004</v>
      </c>
      <c r="I15" s="3">
        <f>'[1]Лицевые счета домов свод'!I1245</f>
        <v>3845</v>
      </c>
      <c r="J15" s="3">
        <f>'[1]Лицевые счета домов свод'!J1245</f>
        <v>65101.68000000001</v>
      </c>
      <c r="K15" s="3">
        <f>'[1]Лицевые счета домов свод'!K1245</f>
        <v>1845.1899999999914</v>
      </c>
      <c r="L15" s="3"/>
    </row>
    <row r="16" spans="1:12" s="2" customFormat="1" ht="12.75" hidden="1">
      <c r="A16" s="3"/>
      <c r="B16" s="3"/>
      <c r="C16" s="3"/>
      <c r="D16" s="8" t="s">
        <v>27</v>
      </c>
      <c r="E16" s="3">
        <f>'[1]Лицевые счета домов свод'!E1246</f>
        <v>0</v>
      </c>
      <c r="F16" s="3">
        <f>'[1]Лицевые счета домов свод'!F1246</f>
        <v>0</v>
      </c>
      <c r="G16" s="3">
        <f>'[1]Лицевые счета домов свод'!G1246</f>
        <v>0</v>
      </c>
      <c r="H16" s="3">
        <f>'[1]Лицевые счета домов свод'!H1246</f>
        <v>0</v>
      </c>
      <c r="I16" s="3">
        <f>'[1]Лицевые счета домов свод'!I1246</f>
        <v>10510</v>
      </c>
      <c r="J16" s="3">
        <f>'[1]Лицевые счета домов свод'!J1246</f>
        <v>-10510</v>
      </c>
      <c r="K16" s="3">
        <f>'[1]Лицевые счета домов свод'!K1246</f>
        <v>0</v>
      </c>
      <c r="L16" s="3"/>
    </row>
    <row r="17" spans="1:12" s="2" customFormat="1" ht="12.75" hidden="1">
      <c r="A17" s="3"/>
      <c r="B17" s="3"/>
      <c r="C17" s="3"/>
      <c r="D17" s="3" t="s">
        <v>28</v>
      </c>
      <c r="E17" s="3">
        <f>'[1]Лицевые счета домов свод'!E1247</f>
        <v>329.47</v>
      </c>
      <c r="F17" s="3">
        <f>'[1]Лицевые счета домов свод'!F1247</f>
        <v>2153.69</v>
      </c>
      <c r="G17" s="3">
        <f>'[1]Лицевые счета домов свод'!G1247</f>
        <v>4275</v>
      </c>
      <c r="H17" s="3">
        <f>'[1]Лицевые счета домов свод'!H1247</f>
        <v>3984.499999999999</v>
      </c>
      <c r="I17" s="3">
        <f>'[1]Лицевые счета домов свод'!I1247</f>
        <v>0</v>
      </c>
      <c r="J17" s="3">
        <f>'[1]Лицевые счета домов свод'!J1247</f>
        <v>6138.189999999999</v>
      </c>
      <c r="K17" s="3">
        <f>'[1]Лицевые счета домов свод'!K1247</f>
        <v>619.9700000000012</v>
      </c>
      <c r="L17" s="3"/>
    </row>
    <row r="18" spans="1:12" s="2" customFormat="1" ht="12.75" hidden="1">
      <c r="A18" s="3"/>
      <c r="B18" s="3"/>
      <c r="C18" s="3"/>
      <c r="D18" s="8" t="s">
        <v>29</v>
      </c>
      <c r="E18" s="3">
        <f>'[1]Лицевые счета домов свод'!E1248</f>
        <v>10.77</v>
      </c>
      <c r="F18" s="3">
        <f>'[1]Лицевые счета домов свод'!F1248</f>
        <v>569.79</v>
      </c>
      <c r="G18" s="3">
        <f>'[1]Лицевые счета домов свод'!G1248</f>
        <v>139.43</v>
      </c>
      <c r="H18" s="3">
        <f>'[1]Лицевые счета домов свод'!H1248</f>
        <v>129.93</v>
      </c>
      <c r="I18" s="3">
        <f>'[1]Лицевые счета домов свод'!I1248</f>
        <v>0</v>
      </c>
      <c r="J18" s="3">
        <f>'[1]Лицевые счета домов свод'!J1248</f>
        <v>699.72</v>
      </c>
      <c r="K18" s="3">
        <f>'[1]Лицевые счета домов свод'!K1248</f>
        <v>20.27000000000001</v>
      </c>
      <c r="L18" s="3"/>
    </row>
    <row r="19" spans="1:12" s="2" customFormat="1" ht="12.75" hidden="1">
      <c r="A19" s="3"/>
      <c r="B19" s="3"/>
      <c r="C19" s="3"/>
      <c r="D19" s="8" t="s">
        <v>30</v>
      </c>
      <c r="E19" s="3">
        <f>'[1]Лицевые счета домов свод'!E1249</f>
        <v>1981.41</v>
      </c>
      <c r="F19" s="3">
        <f>'[1]Лицевые счета домов свод'!F1249</f>
        <v>-1981.41</v>
      </c>
      <c r="G19" s="3">
        <f>'[1]Лицевые счета домов свод'!G1249</f>
        <v>44144.21</v>
      </c>
      <c r="H19" s="3">
        <f>'[1]Лицевые счета домов свод'!H1249</f>
        <v>41144.380000000005</v>
      </c>
      <c r="I19" s="3">
        <f>'[1]Лицевые счета домов свод'!I1249</f>
        <v>44144.21</v>
      </c>
      <c r="J19" s="3">
        <f>'[1]Лицевые счета домов свод'!J1249</f>
        <v>-4981.239999999998</v>
      </c>
      <c r="K19" s="3">
        <f>'[1]Лицевые счета домов свод'!K1249</f>
        <v>4981.239999999998</v>
      </c>
      <c r="L19" s="3"/>
    </row>
    <row r="20" spans="1:12" s="2" customFormat="1" ht="12.75" hidden="1">
      <c r="A20" s="3"/>
      <c r="B20" s="3"/>
      <c r="C20" s="3"/>
      <c r="D20" s="8" t="s">
        <v>31</v>
      </c>
      <c r="E20" s="3">
        <f>'[1]Лицевые счета домов свод'!E1250</f>
        <v>2220.47</v>
      </c>
      <c r="F20" s="3">
        <f>'[1]Лицевые счета домов свод'!F1250</f>
        <v>-99997.8</v>
      </c>
      <c r="G20" s="3">
        <f>'[1]Лицевые счета домов свод'!G1250</f>
        <v>28809.879999999997</v>
      </c>
      <c r="H20" s="3">
        <f>'[1]Лицевые счета домов свод'!H1250</f>
        <v>26852.129999999997</v>
      </c>
      <c r="I20" s="7">
        <f>'[1]Лицевые счета домов свод'!I1250</f>
        <v>57414.1884</v>
      </c>
      <c r="J20" s="7">
        <f>'[1]Лицевые счета домов свод'!J1250</f>
        <v>-130559.85840000001</v>
      </c>
      <c r="K20" s="3">
        <f>'[1]Лицевые счета домов свод'!K1250</f>
        <v>4178.220000000001</v>
      </c>
      <c r="L20" s="3"/>
    </row>
    <row r="21" spans="1:12" s="2" customFormat="1" ht="12.75" hidden="1">
      <c r="A21" s="3"/>
      <c r="B21" s="3"/>
      <c r="C21" s="3"/>
      <c r="D21" s="8" t="s">
        <v>32</v>
      </c>
      <c r="E21" s="3">
        <f>'[1]Лицевые счета домов свод'!E1251</f>
        <v>293.87</v>
      </c>
      <c r="F21" s="3">
        <f>'[1]Лицевые счета домов свод'!F1251</f>
        <v>12283.88</v>
      </c>
      <c r="G21" s="3">
        <f>'[1]Лицевые счета домов свод'!G1251</f>
        <v>3810.23</v>
      </c>
      <c r="H21" s="3">
        <f>'[1]Лицевые счета домов свод'!H1251</f>
        <v>3551.4799999999996</v>
      </c>
      <c r="I21" s="3">
        <f>'[1]Лицевые счета домов свод'!I1251</f>
        <v>0</v>
      </c>
      <c r="J21" s="3">
        <f>'[1]Лицевые счета домов свод'!J1251</f>
        <v>15835.359999999999</v>
      </c>
      <c r="K21" s="3">
        <f>'[1]Лицевые счета домов свод'!K1251</f>
        <v>552.6200000000008</v>
      </c>
      <c r="L21" s="3"/>
    </row>
    <row r="22" spans="1:12" s="2" customFormat="1" ht="12.75" hidden="1">
      <c r="A22" s="3"/>
      <c r="B22" s="3"/>
      <c r="C22" s="3"/>
      <c r="D22" s="3" t="s">
        <v>33</v>
      </c>
      <c r="E22" s="3">
        <f>SUM(E13:E21)</f>
        <v>14489.35</v>
      </c>
      <c r="F22" s="3">
        <f>SUM(F13:F21)</f>
        <v>-235226.52000000002</v>
      </c>
      <c r="G22" s="3">
        <f>SUM(G13:G21)</f>
        <v>216538.6</v>
      </c>
      <c r="H22" s="3">
        <f>SUM(H13:H21)</f>
        <v>201824.19</v>
      </c>
      <c r="I22" s="7">
        <f>SUM(I13:I21)</f>
        <v>257521.84840000002</v>
      </c>
      <c r="J22" s="7">
        <f>SUM(J13:J21)</f>
        <v>-290924.17840000003</v>
      </c>
      <c r="K22" s="3">
        <f>SUM(K13:K21)</f>
        <v>29203.760000000002</v>
      </c>
      <c r="L22" s="3"/>
    </row>
    <row r="23" spans="1:12" s="2" customFormat="1" ht="12.75" hidden="1">
      <c r="A23" s="3"/>
      <c r="B23" s="3"/>
      <c r="C23" s="3"/>
      <c r="D23" s="3" t="s">
        <v>34</v>
      </c>
      <c r="E23" s="3">
        <f>'[1]Лицевые счета домов свод'!E1253</f>
        <v>2715.04</v>
      </c>
      <c r="F23" s="3">
        <f>'[1]Лицевые счета домов свод'!F1253</f>
        <v>-2721.04</v>
      </c>
      <c r="G23" s="3">
        <f>'[1]Лицевые счета домов свод'!G1253</f>
        <v>23233.799999999996</v>
      </c>
      <c r="H23" s="3">
        <f>'[1]Лицевые счета домов свод'!H1253</f>
        <v>27480.960000000003</v>
      </c>
      <c r="I23" s="3">
        <f>'[1]Лицевые счета домов свод'!I1253</f>
        <v>23233.799999999996</v>
      </c>
      <c r="J23" s="3">
        <f>'[1]Лицевые счета домов свод'!J1253</f>
        <v>1526.1200000000063</v>
      </c>
      <c r="K23" s="3">
        <f>'[1]Лицевые счета домов свод'!K1253</f>
        <v>-1532.1200000000063</v>
      </c>
      <c r="L23" s="3"/>
    </row>
    <row r="24" spans="1:12" s="2" customFormat="1" ht="12.75" hidden="1">
      <c r="A24" s="3"/>
      <c r="B24" s="3"/>
      <c r="C24" s="3"/>
      <c r="D24" s="3" t="s">
        <v>35</v>
      </c>
      <c r="E24" s="3">
        <f>'[1]Лицевые счета домов свод'!E1254</f>
        <v>1612.42</v>
      </c>
      <c r="F24" s="3">
        <f>'[1]Лицевые счета домов свод'!F1254</f>
        <v>-1612.42</v>
      </c>
      <c r="G24" s="3">
        <f>'[1]Лицевые счета домов свод'!G1254</f>
        <v>31707.06</v>
      </c>
      <c r="H24" s="3">
        <f>'[1]Лицевые счета домов свод'!H1254</f>
        <v>30275.030000000002</v>
      </c>
      <c r="I24" s="3">
        <f>'[1]Лицевые счета домов свод'!I1254</f>
        <v>31707.06</v>
      </c>
      <c r="J24" s="3">
        <f>'[1]Лицевые счета домов свод'!J1254</f>
        <v>-3044.4500000000007</v>
      </c>
      <c r="K24" s="3">
        <f>'[1]Лицевые счета домов свод'!K1254</f>
        <v>3044.4500000000007</v>
      </c>
      <c r="L24" s="3"/>
    </row>
    <row r="25" spans="1:12" s="2" customFormat="1" ht="12.75">
      <c r="A25" s="3"/>
      <c r="B25" s="3"/>
      <c r="C25" s="3"/>
      <c r="D25" s="3" t="s">
        <v>36</v>
      </c>
      <c r="E25" s="3">
        <f>'[1]Лицевые счета домов свод'!E1255</f>
        <v>94829.48</v>
      </c>
      <c r="F25" s="3">
        <f>'[1]Лицевые счета домов свод'!F1255</f>
        <v>-94829.48</v>
      </c>
      <c r="G25" s="3">
        <f>'[1]Лицевые счета домов свод'!G1255</f>
        <v>1103488.39</v>
      </c>
      <c r="H25" s="3">
        <f>'[1]Лицевые счета домов свод'!H1255</f>
        <v>908476.0499999999</v>
      </c>
      <c r="I25" s="3">
        <f>'[1]Лицевые счета домов свод'!I1255</f>
        <v>1103488.39</v>
      </c>
      <c r="J25" s="3">
        <f>'[1]Лицевые счета домов свод'!J1255</f>
        <v>-289841.81999999995</v>
      </c>
      <c r="K25" s="3">
        <f>'[1]Лицевые счета домов свод'!K1255</f>
        <v>289841.81999999995</v>
      </c>
      <c r="L25" s="3"/>
    </row>
    <row r="26" spans="1:12" s="2" customFormat="1" ht="12.75" hidden="1">
      <c r="A26" s="3"/>
      <c r="B26" s="3"/>
      <c r="C26" s="3"/>
      <c r="D26" s="3" t="s">
        <v>37</v>
      </c>
      <c r="E26" s="3">
        <f>'[1]Лицевые счета домов свод'!E1256</f>
        <v>2068.88</v>
      </c>
      <c r="F26" s="3">
        <f>'[1]Лицевые счета домов свод'!F1256</f>
        <v>-2068.88</v>
      </c>
      <c r="G26" s="3">
        <f>'[1]Лицевые счета домов свод'!G1256</f>
        <v>37638.840000000004</v>
      </c>
      <c r="H26" s="3">
        <f>'[1]Лицевые счета домов свод'!H1256</f>
        <v>34651.25</v>
      </c>
      <c r="I26" s="3">
        <f>'[1]Лицевые счета домов свод'!I1256</f>
        <v>37638.840000000004</v>
      </c>
      <c r="J26" s="3">
        <f>'[1]Лицевые счета домов свод'!J1256</f>
        <v>-5056.470000000005</v>
      </c>
      <c r="K26" s="3">
        <f>'[1]Лицевые счета домов свод'!K1256</f>
        <v>5056.470000000001</v>
      </c>
      <c r="L26" s="3"/>
    </row>
    <row r="27" spans="1:12" s="2" customFormat="1" ht="12.75" hidden="1">
      <c r="A27" s="3"/>
      <c r="B27" s="3"/>
      <c r="C27" s="3"/>
      <c r="D27" s="3" t="s">
        <v>38</v>
      </c>
      <c r="E27" s="3">
        <f>'[1]Лицевые счета домов свод'!E1257</f>
        <v>5676.68</v>
      </c>
      <c r="F27" s="3">
        <f>'[1]Лицевые счета домов свод'!F1257</f>
        <v>-5676.68</v>
      </c>
      <c r="G27" s="3">
        <f>'[1]Лицевые счета домов свод'!G1257</f>
        <v>87359.16</v>
      </c>
      <c r="H27" s="3">
        <f>'[1]Лицевые счета домов свод'!H1257</f>
        <v>81411.36000000002</v>
      </c>
      <c r="I27" s="3">
        <f>'[1]Лицевые счета домов свод'!I1257</f>
        <v>87359.16</v>
      </c>
      <c r="J27" s="3">
        <f>'[1]Лицевые счета домов свод'!J1257</f>
        <v>-11624.479999999981</v>
      </c>
      <c r="K27" s="3">
        <f>'[1]Лицевые счета домов свод'!K1257</f>
        <v>11624.479999999981</v>
      </c>
      <c r="L27" s="3"/>
    </row>
    <row r="28" spans="1:12" s="2" customFormat="1" ht="12.75" hidden="1">
      <c r="A28" s="3"/>
      <c r="B28" s="3"/>
      <c r="C28" s="3"/>
      <c r="D28" s="3" t="s">
        <v>39</v>
      </c>
      <c r="E28" s="3">
        <f>'[1]Лицевые счета домов свод'!E1258</f>
        <v>7576.49</v>
      </c>
      <c r="F28" s="3">
        <f>'[1]Лицевые счета домов свод'!F1258</f>
        <v>-7576.49</v>
      </c>
      <c r="G28" s="3">
        <f>'[1]Лицевые счета домов свод'!G1258</f>
        <v>116169</v>
      </c>
      <c r="H28" s="3">
        <f>'[1]Лицевые счета домов свод'!H1258</f>
        <v>108099.77</v>
      </c>
      <c r="I28" s="3">
        <f>'[1]Лицевые счета домов свод'!I1258</f>
        <v>116169</v>
      </c>
      <c r="J28" s="3">
        <f>'[1]Лицевые счета домов свод'!J1258</f>
        <v>-15645.720000000001</v>
      </c>
      <c r="K28" s="3">
        <f>'[1]Лицевые счета домов свод'!K1258</f>
        <v>15645.720000000001</v>
      </c>
      <c r="L28" s="3"/>
    </row>
    <row r="29" spans="1:12" s="2" customFormat="1" ht="12.75" hidden="1">
      <c r="A29" s="3"/>
      <c r="B29" s="3"/>
      <c r="C29" s="3"/>
      <c r="D29" s="3" t="s">
        <v>40</v>
      </c>
      <c r="E29" s="3">
        <f>'[1]Лицевые счета домов свод'!E1259</f>
        <v>5504.52</v>
      </c>
      <c r="F29" s="3">
        <f>'[1]Лицевые счета домов свод'!F1259</f>
        <v>-5504.52</v>
      </c>
      <c r="G29" s="3">
        <f>'[1]Лицевые счета домов свод'!G1259</f>
        <v>85966.56</v>
      </c>
      <c r="H29" s="3">
        <f>'[1]Лицевые счета домов свод'!H1259</f>
        <v>79909.12999999999</v>
      </c>
      <c r="I29" s="3">
        <f>'[1]Лицевые счета домов свод'!I1259</f>
        <v>85966.56</v>
      </c>
      <c r="J29" s="3">
        <f>'[1]Лицевые счета домов свод'!J1259</f>
        <v>-11561.950000000012</v>
      </c>
      <c r="K29" s="3">
        <f>'[1]Лицевые счета домов свод'!K1259</f>
        <v>11561.950000000012</v>
      </c>
      <c r="L29" s="3"/>
    </row>
    <row r="30" spans="1:12" s="2" customFormat="1" ht="12.75" hidden="1">
      <c r="A30" s="3"/>
      <c r="B30" s="3"/>
      <c r="C30" s="3"/>
      <c r="D30" s="3" t="s">
        <v>41</v>
      </c>
      <c r="E30" s="3">
        <f>'[1]Лицевые счета домов свод'!E1260</f>
        <v>0</v>
      </c>
      <c r="F30" s="3">
        <f>'[1]Лицевые счета домов свод'!F1260</f>
        <v>0</v>
      </c>
      <c r="G30" s="3">
        <f>'[1]Лицевые счета домов свод'!G1260</f>
        <v>3087.2399999999993</v>
      </c>
      <c r="H30" s="3">
        <f>'[1]Лицевые счета домов свод'!H1260</f>
        <v>5022.71</v>
      </c>
      <c r="I30" s="3">
        <f>'[1]Лицевые счета домов свод'!I1260</f>
        <v>3087.2399999999993</v>
      </c>
      <c r="J30" s="3">
        <f>'[1]Лицевые счета домов свод'!J1260</f>
        <v>1935.4700000000007</v>
      </c>
      <c r="K30" s="3">
        <f>'[1]Лицевые счета домов свод'!K1260</f>
        <v>-1935.4700000000007</v>
      </c>
      <c r="L30" s="3"/>
    </row>
    <row r="31" spans="1:12" s="2" customFormat="1" ht="12.75" hidden="1">
      <c r="A31" s="3"/>
      <c r="B31" s="3"/>
      <c r="C31" s="3"/>
      <c r="D31" s="3" t="s">
        <v>42</v>
      </c>
      <c r="E31" s="3">
        <f>'[1]Лицевые счета домов свод'!E1261</f>
        <v>0</v>
      </c>
      <c r="F31" s="3">
        <f>'[1]Лицевые счета домов свод'!F1261</f>
        <v>0</v>
      </c>
      <c r="G31" s="3">
        <f>'[1]Лицевые счета домов свод'!G1261</f>
        <v>59359.67000000001</v>
      </c>
      <c r="H31" s="3">
        <f>'[1]Лицевые счета домов свод'!H1261</f>
        <v>51645.1</v>
      </c>
      <c r="I31" s="3">
        <f>'[1]Лицевые счета домов свод'!I1261</f>
        <v>59359.67000000001</v>
      </c>
      <c r="J31" s="3">
        <f>'[1]Лицевые счета домов свод'!J1261</f>
        <v>-7714.570000000014</v>
      </c>
      <c r="K31" s="3">
        <f>'[1]Лицевые счета домов свод'!K1261</f>
        <v>7714.570000000014</v>
      </c>
      <c r="L31" s="3"/>
    </row>
    <row r="32" spans="1:12" s="2" customFormat="1" ht="12.75">
      <c r="A32" s="3">
        <v>38</v>
      </c>
      <c r="B32" s="4" t="s">
        <v>14</v>
      </c>
      <c r="C32" s="6" t="s">
        <v>15</v>
      </c>
      <c r="D32" s="3"/>
      <c r="E32" s="3">
        <f>SUM(E23:E31)+E12+E22</f>
        <v>143388.50999999998</v>
      </c>
      <c r="F32" s="3">
        <f>SUM(F23:F31)+F12+F22</f>
        <v>87906.31</v>
      </c>
      <c r="G32" s="3">
        <f>SUM(G23:G31)+G12+G22</f>
        <v>1937872.98</v>
      </c>
      <c r="H32" s="3">
        <f>SUM(H23:H31)+H12+H22</f>
        <v>1688652.5999999999</v>
      </c>
      <c r="I32" s="7">
        <f>SUM(I23:I31)+I12+I22</f>
        <v>1835781.6284</v>
      </c>
      <c r="J32" s="7">
        <f>SUM(J23:J31)+J12+J22</f>
        <v>-59222.71840000007</v>
      </c>
      <c r="K32" s="7">
        <f>SUM(K23:K31)+K12+K22</f>
        <v>392608.88999999996</v>
      </c>
      <c r="L32" s="4" t="s">
        <v>16</v>
      </c>
    </row>
    <row r="37" spans="7:11" ht="12.75">
      <c r="G37" s="9"/>
      <c r="H37" s="9"/>
      <c r="I37" s="9"/>
      <c r="J37" s="9"/>
      <c r="K37" s="9"/>
    </row>
  </sheetData>
  <sheetProtection selectLockedCells="1" selectUnlockedCells="1"/>
  <mergeCells count="12">
    <mergeCell ref="A1:L1"/>
    <mergeCell ref="A3:A4"/>
    <mergeCell ref="B3:C3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/>
  <pageMargins left="0.19652777777777777" right="0.19652777777777777" top="0.4618055555555556" bottom="0.4618055555555556" header="0.19652777777777777" footer="0.19652777777777777"/>
  <pageSetup firstPageNumber="1" useFirstPageNumber="1" fitToHeight="1" fitToWidth="1"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="80" zoomScaleNormal="80" workbookViewId="0" topLeftCell="A1">
      <selection activeCell="C34" sqref="C34"/>
    </sheetView>
  </sheetViews>
  <sheetFormatPr defaultColWidth="12.57421875" defaultRowHeight="12.75"/>
  <cols>
    <col min="1" max="1" width="9.7109375" style="0" customWidth="1"/>
    <col min="2" max="2" width="37.140625" style="0" customWidth="1"/>
    <col min="3" max="3" width="30.28125" style="0" customWidth="1"/>
    <col min="4" max="4" width="30.140625" style="0" customWidth="1"/>
    <col min="5" max="5" width="17.00390625" style="0" customWidth="1"/>
    <col min="6" max="16384" width="11.57421875" style="0" customWidth="1"/>
  </cols>
  <sheetData>
    <row r="1" spans="1:5" s="11" customFormat="1" ht="12.75">
      <c r="A1" s="10" t="s">
        <v>43</v>
      </c>
      <c r="B1" s="10"/>
      <c r="C1" s="10"/>
      <c r="D1" s="10"/>
      <c r="E1" s="10"/>
    </row>
    <row r="2" spans="1:5" s="11" customFormat="1" ht="12.75">
      <c r="A2" s="12" t="s">
        <v>1</v>
      </c>
      <c r="B2" s="10" t="s">
        <v>44</v>
      </c>
      <c r="C2" s="10" t="s">
        <v>2</v>
      </c>
      <c r="D2" s="10" t="s">
        <v>45</v>
      </c>
      <c r="E2" s="10" t="s">
        <v>46</v>
      </c>
    </row>
    <row r="3" spans="1:5" s="11" customFormat="1" ht="12.75">
      <c r="A3" s="4">
        <v>1</v>
      </c>
      <c r="B3" s="13" t="s">
        <v>47</v>
      </c>
      <c r="C3" s="4" t="s">
        <v>48</v>
      </c>
      <c r="D3" s="4"/>
      <c r="E3" s="4">
        <v>20000</v>
      </c>
    </row>
    <row r="4" spans="1:5" s="11" customFormat="1" ht="12.75" hidden="1">
      <c r="A4" s="4">
        <v>2</v>
      </c>
      <c r="B4" s="14"/>
      <c r="C4" s="12"/>
      <c r="D4" s="12"/>
      <c r="E4" s="12"/>
    </row>
    <row r="5" spans="1:5" s="11" customFormat="1" ht="12.75" hidden="1">
      <c r="A5" s="4">
        <v>3</v>
      </c>
      <c r="B5" s="4"/>
      <c r="C5" s="4"/>
      <c r="D5" s="4"/>
      <c r="E5" s="4"/>
    </row>
    <row r="6" spans="1:5" s="11" customFormat="1" ht="12.75" hidden="1">
      <c r="A6" s="4"/>
      <c r="B6" s="4" t="s">
        <v>49</v>
      </c>
      <c r="C6" s="4"/>
      <c r="D6" s="4"/>
      <c r="E6" s="4">
        <f>E4+E3+E5</f>
        <v>20000</v>
      </c>
    </row>
    <row r="7" spans="1:5" s="11" customFormat="1" ht="12.75" hidden="1">
      <c r="A7" s="15"/>
      <c r="B7" s="15"/>
      <c r="C7" s="15"/>
      <c r="D7" s="15"/>
      <c r="E7" s="15"/>
    </row>
    <row r="8" spans="1:5" s="11" customFormat="1" ht="12.75">
      <c r="A8" s="10" t="s">
        <v>50</v>
      </c>
      <c r="B8" s="10"/>
      <c r="C8" s="10"/>
      <c r="D8" s="10"/>
      <c r="E8" s="10"/>
    </row>
    <row r="9" spans="1:5" s="11" customFormat="1" ht="12.75">
      <c r="A9" s="12" t="s">
        <v>1</v>
      </c>
      <c r="B9" s="10" t="s">
        <v>44</v>
      </c>
      <c r="C9" s="10" t="s">
        <v>2</v>
      </c>
      <c r="D9" s="10" t="s">
        <v>45</v>
      </c>
      <c r="E9" s="10" t="s">
        <v>46</v>
      </c>
    </row>
    <row r="10" spans="1:5" s="11" customFormat="1" ht="47.25" customHeight="1">
      <c r="A10" s="4">
        <v>1</v>
      </c>
      <c r="B10" s="13" t="s">
        <v>51</v>
      </c>
      <c r="C10" s="4" t="s">
        <v>48</v>
      </c>
      <c r="D10" s="4" t="s">
        <v>52</v>
      </c>
      <c r="E10" s="4">
        <v>6039.01</v>
      </c>
    </row>
    <row r="11" spans="1:5" s="11" customFormat="1" ht="12.75">
      <c r="A11" s="4">
        <v>2</v>
      </c>
      <c r="B11" s="16" t="s">
        <v>53</v>
      </c>
      <c r="C11" s="4" t="s">
        <v>48</v>
      </c>
      <c r="D11" s="12" t="s">
        <v>54</v>
      </c>
      <c r="E11" s="12">
        <v>4211.05</v>
      </c>
    </row>
    <row r="12" spans="1:5" s="11" customFormat="1" ht="12.75" hidden="1">
      <c r="A12" s="4">
        <v>3</v>
      </c>
      <c r="B12" s="4"/>
      <c r="C12" s="4"/>
      <c r="D12" s="4"/>
      <c r="E12" s="4"/>
    </row>
    <row r="13" spans="1:5" s="11" customFormat="1" ht="12.75" hidden="1">
      <c r="A13" s="4"/>
      <c r="B13" s="4" t="s">
        <v>49</v>
      </c>
      <c r="C13" s="4"/>
      <c r="D13" s="4"/>
      <c r="E13" s="4">
        <f>E11+E10+E12</f>
        <v>10250.060000000001</v>
      </c>
    </row>
    <row r="14" spans="1:5" s="11" customFormat="1" ht="12.75" hidden="1">
      <c r="A14" s="10"/>
      <c r="B14" s="10"/>
      <c r="C14" s="10"/>
      <c r="D14" s="10"/>
      <c r="E14" s="10"/>
    </row>
    <row r="15" spans="1:5" s="11" customFormat="1" ht="12.75" hidden="1">
      <c r="A15" s="12" t="s">
        <v>1</v>
      </c>
      <c r="B15" s="10" t="s">
        <v>44</v>
      </c>
      <c r="C15" s="10" t="s">
        <v>2</v>
      </c>
      <c r="D15" s="10" t="s">
        <v>45</v>
      </c>
      <c r="E15" s="10" t="s">
        <v>46</v>
      </c>
    </row>
    <row r="16" spans="1:5" s="11" customFormat="1" ht="32.25" customHeight="1" hidden="1">
      <c r="A16" s="4">
        <v>1</v>
      </c>
      <c r="B16" s="13"/>
      <c r="C16" s="4"/>
      <c r="D16" s="4"/>
      <c r="E16" s="4"/>
    </row>
    <row r="17" spans="1:5" s="11" customFormat="1" ht="12.75" hidden="1">
      <c r="A17" s="4"/>
      <c r="B17" s="4" t="s">
        <v>49</v>
      </c>
      <c r="C17" s="4"/>
      <c r="D17" s="4"/>
      <c r="E17" s="4">
        <f>E16</f>
        <v>0</v>
      </c>
    </row>
    <row r="18" s="11" customFormat="1" ht="12.75" hidden="1"/>
    <row r="19" spans="1:5" s="11" customFormat="1" ht="12.75" hidden="1">
      <c r="A19" s="10"/>
      <c r="B19" s="10"/>
      <c r="C19" s="10"/>
      <c r="D19" s="10"/>
      <c r="E19" s="10"/>
    </row>
    <row r="20" spans="1:5" s="11" customFormat="1" ht="12.75" hidden="1">
      <c r="A20" s="12" t="s">
        <v>1</v>
      </c>
      <c r="B20" s="10" t="s">
        <v>44</v>
      </c>
      <c r="C20" s="10" t="s">
        <v>2</v>
      </c>
      <c r="D20" s="10" t="s">
        <v>45</v>
      </c>
      <c r="E20" s="10" t="s">
        <v>46</v>
      </c>
    </row>
    <row r="21" spans="1:5" s="11" customFormat="1" ht="12.75" hidden="1">
      <c r="A21" s="4">
        <v>1</v>
      </c>
      <c r="B21" s="13"/>
      <c r="C21" s="4"/>
      <c r="D21" s="4"/>
      <c r="E21" s="4"/>
    </row>
    <row r="22" spans="1:5" s="11" customFormat="1" ht="12.75" hidden="1">
      <c r="A22" s="4"/>
      <c r="B22" s="4" t="s">
        <v>49</v>
      </c>
      <c r="C22" s="4"/>
      <c r="D22" s="4"/>
      <c r="E22" s="4">
        <f>E21</f>
        <v>0</v>
      </c>
    </row>
    <row r="23" s="11" customFormat="1" ht="12.75" hidden="1"/>
    <row r="24" s="11" customFormat="1" ht="12.75" hidden="1"/>
    <row r="25" spans="1:5" s="11" customFormat="1" ht="12.75" hidden="1">
      <c r="A25" s="17"/>
      <c r="B25" s="17" t="s">
        <v>55</v>
      </c>
      <c r="C25" s="17"/>
      <c r="D25" s="17"/>
      <c r="E25" s="17">
        <f>E6+E13+E17+E22</f>
        <v>30250.06</v>
      </c>
    </row>
    <row r="26" s="11" customFormat="1" ht="12.75"/>
    <row r="27" s="11" customFormat="1" ht="12.75"/>
  </sheetData>
  <sheetProtection selectLockedCells="1" selectUnlockedCells="1"/>
  <mergeCells count="4">
    <mergeCell ref="A1:E1"/>
    <mergeCell ref="A8:E8"/>
    <mergeCell ref="A14:E14"/>
    <mergeCell ref="A19:E19"/>
  </mergeCells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69"/>
  <sheetViews>
    <sheetView tabSelected="1" zoomScale="80" zoomScaleNormal="80" workbookViewId="0" topLeftCell="A1">
      <selection activeCell="G53" sqref="G53"/>
    </sheetView>
  </sheetViews>
  <sheetFormatPr defaultColWidth="12.57421875" defaultRowHeight="12.75"/>
  <cols>
    <col min="1" max="1" width="9.7109375" style="18" customWidth="1"/>
    <col min="2" max="2" width="39.140625" style="18" customWidth="1"/>
    <col min="3" max="3" width="34.7109375" style="18" customWidth="1"/>
    <col min="4" max="4" width="39.28125" style="18" customWidth="1"/>
    <col min="5" max="5" width="17.00390625" style="18" customWidth="1"/>
    <col min="6" max="16384" width="11.57421875" style="18" customWidth="1"/>
  </cols>
  <sheetData>
    <row r="1" spans="1:5" ht="25.5" customHeight="1" hidden="1">
      <c r="A1" s="19" t="s">
        <v>56</v>
      </c>
      <c r="B1" s="19"/>
      <c r="C1" s="19"/>
      <c r="D1" s="19"/>
      <c r="E1" s="19"/>
    </row>
    <row r="2" spans="1:5" ht="12.75" hidden="1">
      <c r="A2" s="20" t="s">
        <v>1</v>
      </c>
      <c r="B2" s="21" t="s">
        <v>44</v>
      </c>
      <c r="C2" s="21" t="s">
        <v>2</v>
      </c>
      <c r="D2" s="21" t="s">
        <v>45</v>
      </c>
      <c r="E2" s="21" t="s">
        <v>46</v>
      </c>
    </row>
    <row r="3" spans="1:5" ht="12.75" hidden="1">
      <c r="A3" s="22">
        <v>1</v>
      </c>
      <c r="B3" s="23" t="s">
        <v>57</v>
      </c>
      <c r="C3" s="23" t="s">
        <v>58</v>
      </c>
      <c r="D3" s="23"/>
      <c r="E3" s="23">
        <v>4212.28</v>
      </c>
    </row>
    <row r="4" spans="1:5" ht="12.75" hidden="1">
      <c r="A4" s="22">
        <v>4</v>
      </c>
      <c r="B4" s="23"/>
      <c r="C4" s="23"/>
      <c r="D4" s="24"/>
      <c r="E4" s="23"/>
    </row>
    <row r="5" spans="1:5" ht="12.75" hidden="1">
      <c r="A5" s="22">
        <v>5</v>
      </c>
      <c r="B5" s="23"/>
      <c r="C5" s="23"/>
      <c r="D5" s="23"/>
      <c r="E5" s="23"/>
    </row>
    <row r="6" spans="1:5" ht="12.75" hidden="1">
      <c r="A6" s="25"/>
      <c r="B6" s="25" t="s">
        <v>49</v>
      </c>
      <c r="C6" s="25"/>
      <c r="D6" s="25"/>
      <c r="E6" s="25">
        <f>E3+E4+E5</f>
        <v>4212.28</v>
      </c>
    </row>
    <row r="7" spans="1:5" ht="12.75" hidden="1">
      <c r="A7" s="26"/>
      <c r="B7" s="26"/>
      <c r="C7" s="26"/>
      <c r="D7" s="26"/>
      <c r="E7" s="26"/>
    </row>
    <row r="8" spans="1:5" s="27" customFormat="1" ht="29.25" customHeight="1">
      <c r="A8" s="12" t="s">
        <v>59</v>
      </c>
      <c r="B8" s="12"/>
      <c r="C8" s="12"/>
      <c r="D8" s="12"/>
      <c r="E8" s="12"/>
    </row>
    <row r="9" spans="1:5" s="27" customFormat="1" ht="12.75">
      <c r="A9" s="12" t="s">
        <v>1</v>
      </c>
      <c r="B9" s="12" t="s">
        <v>44</v>
      </c>
      <c r="C9" s="12" t="s">
        <v>2</v>
      </c>
      <c r="D9" s="12" t="s">
        <v>45</v>
      </c>
      <c r="E9" s="12" t="s">
        <v>46</v>
      </c>
    </row>
    <row r="10" spans="1:5" s="27" customFormat="1" ht="12.75">
      <c r="A10" s="5">
        <v>1</v>
      </c>
      <c r="B10" s="12" t="s">
        <v>60</v>
      </c>
      <c r="C10" s="12" t="s">
        <v>58</v>
      </c>
      <c r="D10" s="12"/>
      <c r="E10" s="12">
        <v>1186.36</v>
      </c>
    </row>
    <row r="11" spans="1:5" s="27" customFormat="1" ht="12.75" hidden="1">
      <c r="A11" s="5">
        <v>2</v>
      </c>
      <c r="B11" s="12"/>
      <c r="C11" s="12"/>
      <c r="D11" s="12"/>
      <c r="E11" s="12"/>
    </row>
    <row r="12" spans="1:5" s="27" customFormat="1" ht="12.75" hidden="1">
      <c r="A12" s="5">
        <v>3</v>
      </c>
      <c r="B12" s="12"/>
      <c r="C12" s="12"/>
      <c r="D12" s="12"/>
      <c r="E12" s="12"/>
    </row>
    <row r="13" spans="1:5" s="27" customFormat="1" ht="12.75" hidden="1">
      <c r="A13" s="5"/>
      <c r="B13" s="5" t="s">
        <v>49</v>
      </c>
      <c r="C13" s="5"/>
      <c r="D13" s="5"/>
      <c r="E13" s="5">
        <f>E10+E11+E12</f>
        <v>1186.36</v>
      </c>
    </row>
    <row r="14" spans="1:5" s="27" customFormat="1" ht="12.75" hidden="1">
      <c r="A14" s="28"/>
      <c r="B14" s="28"/>
      <c r="C14" s="28"/>
      <c r="D14" s="28"/>
      <c r="E14" s="28"/>
    </row>
    <row r="15" spans="1:5" s="30" customFormat="1" ht="31.5" customHeight="1">
      <c r="A15" s="29" t="s">
        <v>61</v>
      </c>
      <c r="B15" s="29"/>
      <c r="C15" s="29"/>
      <c r="D15" s="29"/>
      <c r="E15" s="29"/>
    </row>
    <row r="16" spans="1:5" s="27" customFormat="1" ht="12.75">
      <c r="A16" s="12" t="s">
        <v>1</v>
      </c>
      <c r="B16" s="12" t="s">
        <v>44</v>
      </c>
      <c r="C16" s="12" t="s">
        <v>2</v>
      </c>
      <c r="D16" s="12" t="s">
        <v>45</v>
      </c>
      <c r="E16" s="12" t="s">
        <v>46</v>
      </c>
    </row>
    <row r="17" spans="1:5" s="27" customFormat="1" ht="12.75">
      <c r="A17" s="5">
        <v>1</v>
      </c>
      <c r="B17" s="12" t="s">
        <v>62</v>
      </c>
      <c r="C17" s="12" t="s">
        <v>58</v>
      </c>
      <c r="D17" s="12"/>
      <c r="E17" s="12">
        <v>1232.23</v>
      </c>
    </row>
    <row r="18" spans="1:5" s="27" customFormat="1" ht="12.75">
      <c r="A18" s="5">
        <v>2</v>
      </c>
      <c r="B18" s="12" t="s">
        <v>63</v>
      </c>
      <c r="C18" s="12" t="s">
        <v>58</v>
      </c>
      <c r="D18" s="12"/>
      <c r="E18" s="12">
        <v>33027.82</v>
      </c>
    </row>
    <row r="19" spans="1:5" s="27" customFormat="1" ht="12.75">
      <c r="A19" s="5">
        <v>3</v>
      </c>
      <c r="B19" s="12" t="s">
        <v>64</v>
      </c>
      <c r="C19" s="12" t="s">
        <v>58</v>
      </c>
      <c r="D19" s="12" t="s">
        <v>65</v>
      </c>
      <c r="E19" s="12">
        <v>1531.67</v>
      </c>
    </row>
    <row r="20" spans="1:5" s="27" customFormat="1" ht="12.75">
      <c r="A20" s="5">
        <v>4</v>
      </c>
      <c r="B20" s="12" t="s">
        <v>66</v>
      </c>
      <c r="C20" s="12" t="s">
        <v>58</v>
      </c>
      <c r="D20" s="12" t="s">
        <v>67</v>
      </c>
      <c r="E20" s="12">
        <v>10510</v>
      </c>
    </row>
    <row r="21" spans="1:5" s="27" customFormat="1" ht="12.75" hidden="1">
      <c r="A21" s="5"/>
      <c r="B21" s="5" t="s">
        <v>49</v>
      </c>
      <c r="C21" s="5"/>
      <c r="D21" s="5"/>
      <c r="E21" s="5">
        <f>E17+E18+E19+E20</f>
        <v>46301.72</v>
      </c>
    </row>
    <row r="22" spans="1:5" s="27" customFormat="1" ht="12.75" hidden="1">
      <c r="A22" s="28"/>
      <c r="B22" s="28"/>
      <c r="C22" s="28"/>
      <c r="D22" s="28"/>
      <c r="E22" s="28"/>
    </row>
    <row r="23" spans="1:5" s="30" customFormat="1" ht="30.75" customHeight="1">
      <c r="A23" s="29" t="s">
        <v>68</v>
      </c>
      <c r="B23" s="29"/>
      <c r="C23" s="29"/>
      <c r="D23" s="29"/>
      <c r="E23" s="29"/>
    </row>
    <row r="24" spans="1:5" s="27" customFormat="1" ht="12.75">
      <c r="A24" s="12" t="s">
        <v>1</v>
      </c>
      <c r="B24" s="12" t="s">
        <v>44</v>
      </c>
      <c r="C24" s="12" t="s">
        <v>2</v>
      </c>
      <c r="D24" s="12" t="s">
        <v>45</v>
      </c>
      <c r="E24" s="12" t="s">
        <v>46</v>
      </c>
    </row>
    <row r="25" spans="1:5" s="27" customFormat="1" ht="44.25" customHeight="1">
      <c r="A25" s="5">
        <v>1</v>
      </c>
      <c r="B25" s="12" t="s">
        <v>69</v>
      </c>
      <c r="C25" s="12" t="s">
        <v>58</v>
      </c>
      <c r="D25" s="12" t="s">
        <v>70</v>
      </c>
      <c r="E25" s="12">
        <v>1826.53</v>
      </c>
    </row>
    <row r="26" spans="1:5" s="27" customFormat="1" ht="12.75" hidden="1">
      <c r="A26" s="5">
        <v>2</v>
      </c>
      <c r="B26" s="12"/>
      <c r="C26" s="12"/>
      <c r="D26" s="12"/>
      <c r="E26" s="12"/>
    </row>
    <row r="27" spans="1:5" s="27" customFormat="1" ht="12.75" hidden="1">
      <c r="A27" s="5">
        <v>3</v>
      </c>
      <c r="B27" s="12"/>
      <c r="C27" s="12"/>
      <c r="D27" s="12"/>
      <c r="E27" s="12"/>
    </row>
    <row r="28" spans="1:5" s="27" customFormat="1" ht="12.75" hidden="1">
      <c r="A28" s="5"/>
      <c r="B28" s="5" t="s">
        <v>49</v>
      </c>
      <c r="C28" s="5"/>
      <c r="D28" s="5"/>
      <c r="E28" s="5">
        <f>E25+E26+E27</f>
        <v>1826.53</v>
      </c>
    </row>
    <row r="29" spans="1:5" s="30" customFormat="1" ht="18" customHeight="1">
      <c r="A29" s="29" t="s">
        <v>50</v>
      </c>
      <c r="B29" s="29"/>
      <c r="C29" s="29"/>
      <c r="D29" s="29"/>
      <c r="E29" s="29"/>
    </row>
    <row r="30" spans="1:5" s="27" customFormat="1" ht="12.75">
      <c r="A30" s="12" t="s">
        <v>1</v>
      </c>
      <c r="B30" s="12" t="s">
        <v>44</v>
      </c>
      <c r="C30" s="12" t="s">
        <v>2</v>
      </c>
      <c r="D30" s="12" t="s">
        <v>45</v>
      </c>
      <c r="E30" s="12" t="s">
        <v>46</v>
      </c>
    </row>
    <row r="31" spans="1:5" s="27" customFormat="1" ht="30.75" customHeight="1">
      <c r="A31" s="5">
        <v>1</v>
      </c>
      <c r="B31" s="12" t="s">
        <v>71</v>
      </c>
      <c r="C31" s="12" t="s">
        <v>58</v>
      </c>
      <c r="D31" s="12"/>
      <c r="E31" s="12">
        <v>598.75</v>
      </c>
    </row>
    <row r="32" spans="1:5" s="27" customFormat="1" ht="12.75" hidden="1">
      <c r="A32" s="5">
        <v>2</v>
      </c>
      <c r="B32" s="12"/>
      <c r="C32" s="12"/>
      <c r="D32" s="12"/>
      <c r="E32" s="12"/>
    </row>
    <row r="33" spans="1:5" s="27" customFormat="1" ht="12.75" hidden="1">
      <c r="A33" s="5"/>
      <c r="B33" s="5" t="s">
        <v>49</v>
      </c>
      <c r="C33" s="5"/>
      <c r="D33" s="5"/>
      <c r="E33" s="5">
        <f>E31+E32</f>
        <v>598.75</v>
      </c>
    </row>
    <row r="34" spans="1:5" s="30" customFormat="1" ht="17.25" customHeight="1">
      <c r="A34" s="29" t="s">
        <v>72</v>
      </c>
      <c r="B34" s="29"/>
      <c r="C34" s="29"/>
      <c r="D34" s="29"/>
      <c r="E34" s="29"/>
    </row>
    <row r="35" spans="1:5" s="27" customFormat="1" ht="12.75">
      <c r="A35" s="12" t="s">
        <v>1</v>
      </c>
      <c r="B35" s="12" t="s">
        <v>44</v>
      </c>
      <c r="C35" s="12" t="s">
        <v>2</v>
      </c>
      <c r="D35" s="12" t="s">
        <v>45</v>
      </c>
      <c r="E35" s="12" t="s">
        <v>46</v>
      </c>
    </row>
    <row r="36" spans="1:5" s="27" customFormat="1" ht="43.5" customHeight="1">
      <c r="A36" s="5">
        <v>1</v>
      </c>
      <c r="B36" s="12" t="s">
        <v>71</v>
      </c>
      <c r="C36" s="12" t="s">
        <v>58</v>
      </c>
      <c r="D36" s="12"/>
      <c r="E36" s="12">
        <v>1146.02</v>
      </c>
    </row>
    <row r="37" spans="1:5" s="27" customFormat="1" ht="33" customHeight="1" hidden="1">
      <c r="A37" s="5">
        <v>2</v>
      </c>
      <c r="B37" s="12"/>
      <c r="C37" s="12"/>
      <c r="D37" s="12"/>
      <c r="E37" s="12"/>
    </row>
    <row r="38" spans="1:5" s="27" customFormat="1" ht="12.75" hidden="1">
      <c r="A38" s="5">
        <v>3</v>
      </c>
      <c r="B38" s="12"/>
      <c r="C38" s="12"/>
      <c r="D38" s="12"/>
      <c r="E38" s="12"/>
    </row>
    <row r="39" spans="1:5" s="27" customFormat="1" ht="12.75" hidden="1">
      <c r="A39" s="5"/>
      <c r="B39" s="5" t="s">
        <v>49</v>
      </c>
      <c r="C39" s="5"/>
      <c r="D39" s="5"/>
      <c r="E39" s="5">
        <f>E36+E37+E38</f>
        <v>1146.02</v>
      </c>
    </row>
    <row r="40" spans="1:5" s="30" customFormat="1" ht="20.25" customHeight="1">
      <c r="A40" s="29" t="s">
        <v>73</v>
      </c>
      <c r="B40" s="29"/>
      <c r="C40" s="29"/>
      <c r="D40" s="29"/>
      <c r="E40" s="29"/>
    </row>
    <row r="41" spans="1:5" s="27" customFormat="1" ht="12.75">
      <c r="A41" s="12" t="s">
        <v>1</v>
      </c>
      <c r="B41" s="12" t="s">
        <v>44</v>
      </c>
      <c r="C41" s="12" t="s">
        <v>2</v>
      </c>
      <c r="D41" s="12" t="s">
        <v>45</v>
      </c>
      <c r="E41" s="12" t="s">
        <v>46</v>
      </c>
    </row>
    <row r="42" spans="1:5" s="27" customFormat="1" ht="12.75">
      <c r="A42" s="5">
        <v>1</v>
      </c>
      <c r="B42" s="12" t="s">
        <v>74</v>
      </c>
      <c r="C42" s="12" t="s">
        <v>58</v>
      </c>
      <c r="D42" s="12" t="s">
        <v>75</v>
      </c>
      <c r="E42" s="12">
        <v>5304.49</v>
      </c>
    </row>
    <row r="43" spans="1:5" s="27" customFormat="1" ht="12.75">
      <c r="A43" s="5">
        <v>2</v>
      </c>
      <c r="B43" s="12" t="s">
        <v>76</v>
      </c>
      <c r="C43" s="12" t="s">
        <v>58</v>
      </c>
      <c r="D43" s="12" t="s">
        <v>77</v>
      </c>
      <c r="E43" s="12">
        <v>2955</v>
      </c>
    </row>
    <row r="44" spans="1:5" s="27" customFormat="1" ht="12.75" hidden="1">
      <c r="A44" s="5">
        <v>3</v>
      </c>
      <c r="B44" s="12"/>
      <c r="C44" s="12"/>
      <c r="D44" s="12"/>
      <c r="E44" s="12"/>
    </row>
    <row r="45" spans="1:5" s="27" customFormat="1" ht="12.75" hidden="1">
      <c r="A45" s="5"/>
      <c r="B45" s="5" t="s">
        <v>49</v>
      </c>
      <c r="C45" s="5"/>
      <c r="D45" s="5"/>
      <c r="E45" s="5">
        <f>E42+E43+E44</f>
        <v>8259.49</v>
      </c>
    </row>
    <row r="46" spans="1:5" s="27" customFormat="1" ht="27" customHeight="1">
      <c r="A46" s="12" t="s">
        <v>78</v>
      </c>
      <c r="B46" s="12"/>
      <c r="C46" s="12"/>
      <c r="D46" s="12"/>
      <c r="E46" s="12"/>
    </row>
    <row r="47" spans="1:5" s="27" customFormat="1" ht="12.75">
      <c r="A47" s="12" t="s">
        <v>1</v>
      </c>
      <c r="B47" s="12" t="s">
        <v>44</v>
      </c>
      <c r="C47" s="12" t="s">
        <v>2</v>
      </c>
      <c r="D47" s="12" t="s">
        <v>45</v>
      </c>
      <c r="E47" s="12" t="s">
        <v>46</v>
      </c>
    </row>
    <row r="48" spans="1:5" s="27" customFormat="1" ht="12.75">
      <c r="A48" s="5">
        <v>1</v>
      </c>
      <c r="B48" s="5" t="s">
        <v>76</v>
      </c>
      <c r="C48" s="12" t="s">
        <v>58</v>
      </c>
      <c r="D48" s="12" t="s">
        <v>79</v>
      </c>
      <c r="E48" s="12">
        <v>890</v>
      </c>
    </row>
    <row r="49" spans="1:5" s="27" customFormat="1" ht="12.75">
      <c r="A49" s="5">
        <v>2</v>
      </c>
      <c r="B49" s="12" t="s">
        <v>80</v>
      </c>
      <c r="C49" s="12" t="s">
        <v>58</v>
      </c>
      <c r="D49" s="12" t="s">
        <v>81</v>
      </c>
      <c r="E49" s="12">
        <v>1285.04</v>
      </c>
    </row>
    <row r="50" spans="1:5" s="27" customFormat="1" ht="12.75" hidden="1">
      <c r="A50" s="5">
        <v>3</v>
      </c>
      <c r="B50" s="12"/>
      <c r="C50" s="12"/>
      <c r="D50" s="12"/>
      <c r="E50" s="12"/>
    </row>
    <row r="51" spans="1:5" s="27" customFormat="1" ht="12.75" hidden="1">
      <c r="A51" s="5"/>
      <c r="B51" s="5" t="s">
        <v>49</v>
      </c>
      <c r="C51" s="5"/>
      <c r="D51" s="5"/>
      <c r="E51" s="5">
        <f>E48+E49+E50</f>
        <v>2175.04</v>
      </c>
    </row>
    <row r="52" spans="1:5" s="27" customFormat="1" ht="12.75" hidden="1">
      <c r="A52" s="31"/>
      <c r="B52" s="31"/>
      <c r="C52" s="31"/>
      <c r="D52" s="31"/>
      <c r="E52" s="31"/>
    </row>
    <row r="53" spans="1:5" s="27" customFormat="1" ht="17.25" customHeight="1">
      <c r="A53" s="12" t="s">
        <v>82</v>
      </c>
      <c r="B53" s="12"/>
      <c r="C53" s="12"/>
      <c r="D53" s="12"/>
      <c r="E53" s="12"/>
    </row>
    <row r="54" spans="1:5" s="27" customFormat="1" ht="12.75">
      <c r="A54" s="12" t="s">
        <v>1</v>
      </c>
      <c r="B54" s="12" t="s">
        <v>44</v>
      </c>
      <c r="C54" s="12" t="s">
        <v>2</v>
      </c>
      <c r="D54" s="12" t="s">
        <v>45</v>
      </c>
      <c r="E54" s="12" t="s">
        <v>46</v>
      </c>
    </row>
    <row r="55" spans="1:5" s="27" customFormat="1" ht="12.75">
      <c r="A55" s="5">
        <v>1</v>
      </c>
      <c r="B55" s="12" t="s">
        <v>83</v>
      </c>
      <c r="C55" s="12" t="s">
        <v>58</v>
      </c>
      <c r="D55" s="12" t="s">
        <v>84</v>
      </c>
      <c r="E55" s="12">
        <v>1000.07</v>
      </c>
    </row>
    <row r="56" spans="1:5" s="27" customFormat="1" ht="12.75">
      <c r="A56" s="5">
        <v>2</v>
      </c>
      <c r="B56" s="12" t="s">
        <v>85</v>
      </c>
      <c r="C56" s="12" t="s">
        <v>58</v>
      </c>
      <c r="D56" s="12" t="s">
        <v>86</v>
      </c>
      <c r="E56" s="12">
        <v>3257.42</v>
      </c>
    </row>
    <row r="57" spans="1:5" s="27" customFormat="1" ht="12.75">
      <c r="A57" s="5">
        <v>3</v>
      </c>
      <c r="B57" s="12" t="s">
        <v>80</v>
      </c>
      <c r="C57" s="12" t="s">
        <v>58</v>
      </c>
      <c r="D57" s="12" t="s">
        <v>87</v>
      </c>
      <c r="E57" s="12">
        <v>2358.26</v>
      </c>
    </row>
    <row r="58" spans="1:5" ht="12.75" hidden="1">
      <c r="A58" s="22">
        <v>4</v>
      </c>
      <c r="B58" s="23"/>
      <c r="C58" s="23"/>
      <c r="D58" s="23"/>
      <c r="E58" s="23"/>
    </row>
    <row r="59" spans="1:5" ht="12.75" hidden="1">
      <c r="A59" s="25"/>
      <c r="B59" s="25" t="s">
        <v>49</v>
      </c>
      <c r="C59" s="25"/>
      <c r="D59" s="25"/>
      <c r="E59" s="25">
        <f>SUM(E55:E58)</f>
        <v>6615.75</v>
      </c>
    </row>
    <row r="60" spans="1:5" ht="12.75" hidden="1">
      <c r="A60" s="32"/>
      <c r="B60" s="32"/>
      <c r="C60" s="32"/>
      <c r="D60" s="32"/>
      <c r="E60" s="32"/>
    </row>
    <row r="61" spans="1:5" ht="12.75" hidden="1">
      <c r="A61" s="19"/>
      <c r="B61" s="19"/>
      <c r="C61" s="19"/>
      <c r="D61" s="19"/>
      <c r="E61" s="19"/>
    </row>
    <row r="62" spans="1:5" ht="12.75" hidden="1">
      <c r="A62" s="20" t="s">
        <v>1</v>
      </c>
      <c r="B62" s="21" t="s">
        <v>44</v>
      </c>
      <c r="C62" s="21" t="s">
        <v>2</v>
      </c>
      <c r="D62" s="21" t="s">
        <v>45</v>
      </c>
      <c r="E62" s="21" t="s">
        <v>46</v>
      </c>
    </row>
    <row r="63" spans="1:5" ht="12.75" hidden="1">
      <c r="A63" s="22"/>
      <c r="B63" s="23"/>
      <c r="C63" s="23"/>
      <c r="D63" s="23"/>
      <c r="E63" s="23"/>
    </row>
    <row r="64" spans="1:5" ht="12.75" hidden="1">
      <c r="A64" s="22"/>
      <c r="B64" s="23"/>
      <c r="C64" s="23"/>
      <c r="D64" s="23"/>
      <c r="E64" s="23"/>
    </row>
    <row r="65" spans="1:5" ht="12.75" hidden="1">
      <c r="A65" s="22"/>
      <c r="B65" s="23"/>
      <c r="C65" s="23"/>
      <c r="D65" s="23"/>
      <c r="E65" s="23"/>
    </row>
    <row r="66" spans="1:5" ht="12.75" hidden="1">
      <c r="A66" s="22"/>
      <c r="B66" s="23"/>
      <c r="C66" s="23"/>
      <c r="D66" s="23"/>
      <c r="E66" s="23"/>
    </row>
    <row r="67" spans="1:5" ht="12.75" hidden="1">
      <c r="A67" s="25"/>
      <c r="B67" s="25" t="s">
        <v>49</v>
      </c>
      <c r="C67" s="25"/>
      <c r="D67" s="25"/>
      <c r="E67" s="25">
        <f>SUM(E63:E66)</f>
        <v>0</v>
      </c>
    </row>
    <row r="68" ht="12.75" hidden="1"/>
    <row r="69" spans="1:5" ht="12.75" hidden="1">
      <c r="A69" s="33"/>
      <c r="B69" s="33" t="s">
        <v>88</v>
      </c>
      <c r="C69" s="33"/>
      <c r="D69" s="33"/>
      <c r="E69" s="33">
        <f>E6+E13+E21+E28+E33+E39+E45+E51+E59+E67</f>
        <v>72321.93999999999</v>
      </c>
    </row>
  </sheetData>
  <sheetProtection selectLockedCells="1" selectUnlockedCells="1"/>
  <mergeCells count="10">
    <mergeCell ref="A1:E1"/>
    <mergeCell ref="A8:E8"/>
    <mergeCell ref="A15:E15"/>
    <mergeCell ref="A23:E23"/>
    <mergeCell ref="A29:E29"/>
    <mergeCell ref="A34:E34"/>
    <mergeCell ref="A40:E40"/>
    <mergeCell ref="A46:E46"/>
    <mergeCell ref="A53:E53"/>
    <mergeCell ref="A61:E61"/>
  </mergeCells>
  <printOptions/>
  <pageMargins left="0.7875" right="0.7875" top="0.4618055555555556" bottom="0.4618055555555556" header="0.19652777777777777" footer="0.19652777777777777"/>
  <pageSetup horizontalDpi="300" verticalDpi="300" orientation="landscape" paperSize="9" scale="80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1 1</cp:lastModifiedBy>
  <cp:lastPrinted>2018-01-23T13:49:49Z</cp:lastPrinted>
  <dcterms:modified xsi:type="dcterms:W3CDTF">2018-04-02T07:55:45Z</dcterms:modified>
  <cp:category/>
  <cp:version/>
  <cp:contentType/>
  <cp:contentStatus/>
  <cp:revision>203</cp:revision>
</cp:coreProperties>
</file>