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<sst xmlns="http://schemas.openxmlformats.org/spreadsheetml/2006/main" count="202" uniqueCount="90">
  <si>
    <t>ИНФОРМАЦИЯ О НАЧИСЛЕННЫХ, СОБРАННЫХ И ИЗРАСХОДОВАННЫХ СРЕДСТВАХ  на 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</si>
  <si>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</si>
  <si>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</si>
  <si>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</si>
  <si>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</si>
  <si>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</si>
  <si>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</si>
  <si>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</si>
  <si>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</si>
  <si>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</si>
  <si>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</si>
  <si>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</si>
  <si>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</si>
  <si>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</si>
  <si>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Свободы</t>
  </si>
  <si>
    <t xml:space="preserve"> </t>
  </si>
  <si>
    <t>01.01.2015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</si>
  <si>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</si>
  <si>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</si>
  <si>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</si>
  <si>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</si>
  <si>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</si>
  <si>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</si>
  <si>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</si>
  <si>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</si>
  <si>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</si>
  <si>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</si>
  <si>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</si>
  <si>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</si>
  <si>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</si>
  <si>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</si>
  <si>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</si>
  <si>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</si>
  <si>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</si>
  <si>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</si>
  <si>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</si>
  <si>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Эл.снабжение (СОИД)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</si>
  <si>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</si>
  <si>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</si>
  <si>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</si>
  <si>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</si>
  <si>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</si>
  <si>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Установка УУТЭ</t>
  </si>
  <si>
    <t>Январь 2017 г</t>
  </si>
  <si>
    <t>Вид работ</t>
  </si>
  <si>
    <t>Место проведения работ</t>
  </si>
  <si>
    <t>Сумма</t>
  </si>
  <si>
    <t>установка кабель-каналов</t>
  </si>
  <si>
    <t>Свободы 12</t>
  </si>
  <si>
    <t>Под 1</t>
  </si>
  <si>
    <t>ремонт подъезда</t>
  </si>
  <si>
    <t>ИТОГО</t>
  </si>
  <si>
    <t>Июнь 2017 г</t>
  </si>
  <si>
    <t>смена трубопровода ЦК</t>
  </si>
  <si>
    <t>подвал</t>
  </si>
  <si>
    <t>Июль 2017 г</t>
  </si>
  <si>
    <t>ремонт шиферной кровли (переборка) отдельными местами</t>
  </si>
  <si>
    <t>Кв 7,18</t>
  </si>
  <si>
    <t>Ноябрь 2017 г</t>
  </si>
  <si>
    <t>смена водострчных труб с автовышки и ремонт кирпичной кладки приямков</t>
  </si>
  <si>
    <t>устройство заземления на ВРУ в жилом доме</t>
  </si>
  <si>
    <t>ВСЕГО</t>
  </si>
  <si>
    <t>обход и осмотр подвала и инженерных коммуникаций</t>
  </si>
  <si>
    <t>кв. 19,21</t>
  </si>
  <si>
    <t>Февраль 2017 г</t>
  </si>
  <si>
    <t>Апрель 2017 г.</t>
  </si>
  <si>
    <t>Закрытие отопительного периода: слив воды из системы</t>
  </si>
  <si>
    <t>Май 2017</t>
  </si>
  <si>
    <t>ремонт электроосвещения над подъездом и в подъезде (смена ламп)</t>
  </si>
  <si>
    <t>Подъезд 4</t>
  </si>
  <si>
    <t>благоустройство придомовой территории (окраска деревьев)</t>
  </si>
  <si>
    <t>ремонт электроосвещения  в подъезде (смена ламп)</t>
  </si>
  <si>
    <t>Под 2,3,5</t>
  </si>
  <si>
    <t>периодический осмотр вентиляционных и дымовых каналов</t>
  </si>
  <si>
    <t>кв.3,5,9,10,13,16,17,18,22,30,32,34,35,39,42</t>
  </si>
  <si>
    <t>очистка козырьков,кровли и фасада от поросли</t>
  </si>
  <si>
    <t>гидравлические испытания внутридомовой системы ЦО</t>
  </si>
  <si>
    <t>Планово-предупредительный ремонт ВРУ</t>
  </si>
  <si>
    <t>ППР ЩЭ щитов этажных и ВРУ</t>
  </si>
  <si>
    <t>Сентябрь 2017 г</t>
  </si>
  <si>
    <t>промывка системы ЦО</t>
  </si>
  <si>
    <t>Октябрь 2017 г</t>
  </si>
  <si>
    <t>электроосвещение чердачного помещения</t>
  </si>
  <si>
    <t>чердак</t>
  </si>
  <si>
    <t>ликвидация воздушных пробок в стояках</t>
  </si>
  <si>
    <t>кв. 22,23,25,27,24,26,28,9,12,15,18,10,13,16,19,2,4,6,8,30,32,34,35,38,41,44</t>
  </si>
  <si>
    <t>установка замка (выход на кровлю</t>
  </si>
  <si>
    <t>2-й подъезд (выход на кровлю)</t>
  </si>
  <si>
    <t>смена трубопровода ф 57 мм</t>
  </si>
  <si>
    <t>чердак ЦО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</si>
</sst>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0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2" fillId="0" borderId="0" xfId="0" applyFont="1" applyFill="1" applyAlignment="1">
      <alignment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justify"/>
    </xf>
    <xf numFmtId="164" fontId="1" fillId="0" borderId="0" xfId="0" applyFont="1" applyFill="1" applyAlignment="1">
      <alignment horizontal="center"/>
    </xf>
    <xf numFmtId="164" fontId="2" fillId="0" borderId="1" xfId="0" applyFont="1" applyFill="1" applyBorder="1" applyAlignment="1">
      <alignment/>
    </xf>
    <xf numFmtId="166" fontId="1" fillId="0" borderId="0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Alignment="1">
      <alignment wrapText="1"/>
    </xf>
    <xf numFmtId="164" fontId="3" fillId="0" borderId="1" xfId="0" applyNumberFormat="1" applyFont="1" applyFill="1" applyBorder="1" applyAlignment="1">
      <alignment horizontal="justify"/>
    </xf>
    <xf numFmtId="164" fontId="4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4" fontId="6" fillId="2" borderId="1" xfId="0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/>
    </xf>
    <xf numFmtId="164" fontId="4" fillId="0" borderId="1" xfId="0" applyFont="1" applyBorder="1" applyAlignment="1">
      <alignment horizontal="center" wrapText="1"/>
    </xf>
    <xf numFmtId="164" fontId="6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512">
          <cell r="E2512">
            <v>30382.22</v>
          </cell>
          <cell r="F2512">
            <v>-149990.41</v>
          </cell>
          <cell r="G2512">
            <v>215381.99000000002</v>
          </cell>
          <cell r="H2512">
            <v>203299.88999999998</v>
          </cell>
          <cell r="I2512">
            <v>123455.51</v>
          </cell>
          <cell r="J2512">
            <v>-70146.03000000001</v>
          </cell>
          <cell r="K2512">
            <v>42464.320000000036</v>
          </cell>
        </row>
        <row r="2513"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</row>
        <row r="2514">
          <cell r="E2514">
            <v>0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  <cell r="K2514">
            <v>0</v>
          </cell>
        </row>
        <row r="2515">
          <cell r="E2515">
            <v>26864.67</v>
          </cell>
          <cell r="F2515">
            <v>35486.73</v>
          </cell>
          <cell r="G2515">
            <v>26056.16</v>
          </cell>
          <cell r="H2515">
            <v>37438.380000000005</v>
          </cell>
          <cell r="I2515">
            <v>0</v>
          </cell>
          <cell r="J2515">
            <v>72925.11000000002</v>
          </cell>
          <cell r="K2515">
            <v>15482.449999999997</v>
          </cell>
        </row>
        <row r="2516">
          <cell r="E2516">
            <v>0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</row>
        <row r="2517">
          <cell r="E2517">
            <v>0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  <cell r="J2517">
            <v>0</v>
          </cell>
          <cell r="K2517">
            <v>0</v>
          </cell>
        </row>
        <row r="2519">
          <cell r="E2519">
            <v>17251.23</v>
          </cell>
          <cell r="F2519">
            <v>-96185.59</v>
          </cell>
          <cell r="G2519">
            <v>52177.450000000004</v>
          </cell>
          <cell r="H2519">
            <v>53119.97</v>
          </cell>
          <cell r="I2519">
            <v>81803.5</v>
          </cell>
          <cell r="J2519">
            <v>-124869.12</v>
          </cell>
          <cell r="K2519">
            <v>16308.709999999995</v>
          </cell>
        </row>
        <row r="2520">
          <cell r="E2520">
            <v>17258.16</v>
          </cell>
          <cell r="F2520">
            <v>-17258.16</v>
          </cell>
          <cell r="G2520">
            <v>82801.07999999999</v>
          </cell>
          <cell r="H2520">
            <v>81749.8</v>
          </cell>
          <cell r="I2520">
            <v>82801.07999999999</v>
          </cell>
          <cell r="J2520">
            <v>-18309.439999999984</v>
          </cell>
          <cell r="K2520">
            <v>18309.439999999977</v>
          </cell>
        </row>
        <row r="2521">
          <cell r="E2521">
            <v>6404.16</v>
          </cell>
          <cell r="F2521">
            <v>46763.29</v>
          </cell>
          <cell r="G2521">
            <v>26000.960000000003</v>
          </cell>
          <cell r="H2521">
            <v>25877.160000000003</v>
          </cell>
          <cell r="I2521">
            <v>4820</v>
          </cell>
          <cell r="J2521">
            <v>67820.45</v>
          </cell>
          <cell r="K2521">
            <v>6527.959999999999</v>
          </cell>
        </row>
        <row r="2522">
          <cell r="E2522">
            <v>915.06</v>
          </cell>
          <cell r="F2522">
            <v>6680.78</v>
          </cell>
          <cell r="G2522">
            <v>3714.4699999999993</v>
          </cell>
          <cell r="H2522">
            <v>3695.9700000000007</v>
          </cell>
          <cell r="I2522">
            <v>0</v>
          </cell>
          <cell r="J2522">
            <v>10376.75</v>
          </cell>
          <cell r="K2522">
            <v>933.5599999999986</v>
          </cell>
        </row>
        <row r="2523">
          <cell r="E2523">
            <v>1166.74</v>
          </cell>
          <cell r="F2523">
            <v>8517.65</v>
          </cell>
          <cell r="G2523">
            <v>4735.95</v>
          </cell>
          <cell r="H2523">
            <v>4713.2300000000005</v>
          </cell>
          <cell r="I2523">
            <v>0</v>
          </cell>
          <cell r="J2523">
            <v>13230.880000000001</v>
          </cell>
          <cell r="K2523">
            <v>1189.4599999999991</v>
          </cell>
        </row>
        <row r="2524">
          <cell r="E2524">
            <v>34.72</v>
          </cell>
          <cell r="F2524">
            <v>250.55</v>
          </cell>
          <cell r="G2524">
            <v>139.39999999999998</v>
          </cell>
          <cell r="H2524">
            <v>138.73</v>
          </cell>
          <cell r="I2524">
            <v>0</v>
          </cell>
          <cell r="J2524">
            <v>389.28</v>
          </cell>
          <cell r="K2524">
            <v>35.389999999999986</v>
          </cell>
        </row>
        <row r="2525">
          <cell r="E2525">
            <v>8425.09</v>
          </cell>
          <cell r="F2525">
            <v>-8425.09</v>
          </cell>
          <cell r="G2525">
            <v>43541.56</v>
          </cell>
          <cell r="H2525">
            <v>42852.35</v>
          </cell>
          <cell r="I2525">
            <v>43541.56</v>
          </cell>
          <cell r="J2525">
            <v>-9114.300000000005</v>
          </cell>
          <cell r="K2525">
            <v>9114.300000000005</v>
          </cell>
        </row>
        <row r="2526">
          <cell r="E2526">
            <v>6061.82</v>
          </cell>
          <cell r="F2526">
            <v>-8286.84</v>
          </cell>
          <cell r="G2526">
            <v>24608.08</v>
          </cell>
          <cell r="H2526">
            <v>24490.9</v>
          </cell>
          <cell r="I2526">
            <v>31348.19686</v>
          </cell>
          <cell r="J2526">
            <v>-15144.136859999995</v>
          </cell>
          <cell r="K2526">
            <v>6179.000000000001</v>
          </cell>
        </row>
        <row r="2527">
          <cell r="E2527">
            <v>1040.5900000000001</v>
          </cell>
          <cell r="F2527">
            <v>4098.34</v>
          </cell>
          <cell r="G2527">
            <v>4225.12</v>
          </cell>
          <cell r="H2527">
            <v>4205.839999999999</v>
          </cell>
          <cell r="I2527">
            <v>0</v>
          </cell>
          <cell r="J2527">
            <v>8304.18</v>
          </cell>
          <cell r="K2527">
            <v>1059.870000000001</v>
          </cell>
        </row>
        <row r="2529">
          <cell r="E2529">
            <v>18368.71</v>
          </cell>
          <cell r="F2529">
            <v>-18368.71</v>
          </cell>
          <cell r="G2529">
            <v>117380.13000000003</v>
          </cell>
          <cell r="H2529">
            <v>104789.14</v>
          </cell>
          <cell r="I2529">
            <v>117380.13000000003</v>
          </cell>
          <cell r="J2529">
            <v>-30959.700000000023</v>
          </cell>
          <cell r="K2529">
            <v>30959.700000000023</v>
          </cell>
        </row>
        <row r="2530">
          <cell r="E2530">
            <v>0</v>
          </cell>
          <cell r="F2530">
            <v>0</v>
          </cell>
          <cell r="G2530">
            <v>4242.2699999999995</v>
          </cell>
          <cell r="H2530">
            <v>5729.330000000002</v>
          </cell>
          <cell r="I2530">
            <v>3417.45</v>
          </cell>
          <cell r="J2530">
            <v>2311.880000000002</v>
          </cell>
          <cell r="K2530">
            <v>-1487.0600000000018</v>
          </cell>
        </row>
        <row r="2531">
          <cell r="E2531">
            <v>0</v>
          </cell>
          <cell r="F2531">
            <v>0</v>
          </cell>
          <cell r="G2531">
            <v>36240.420000000006</v>
          </cell>
          <cell r="H2531">
            <v>36959.44</v>
          </cell>
          <cell r="I2531">
            <v>32462.250000000007</v>
          </cell>
          <cell r="J2531">
            <v>4497.189999999995</v>
          </cell>
          <cell r="K2531">
            <v>-719.0199999999954</v>
          </cell>
        </row>
        <row r="2532">
          <cell r="E2532">
            <v>0</v>
          </cell>
          <cell r="F2532">
            <v>0</v>
          </cell>
          <cell r="G2532">
            <v>862.92</v>
          </cell>
          <cell r="H2532">
            <v>1458.9900000000002</v>
          </cell>
          <cell r="I2532">
            <v>862.92</v>
          </cell>
          <cell r="J2532">
            <v>596.0700000000003</v>
          </cell>
          <cell r="K2532">
            <v>-596.0700000000003</v>
          </cell>
        </row>
        <row r="2533">
          <cell r="E2533">
            <v>3045.33</v>
          </cell>
          <cell r="F2533">
            <v>-3045.33</v>
          </cell>
          <cell r="G2533">
            <v>13564.220000000001</v>
          </cell>
          <cell r="H2533">
            <v>13387.230000000001</v>
          </cell>
          <cell r="I2533">
            <v>13564.220000000001</v>
          </cell>
          <cell r="J2533">
            <v>-3222.3199999999993</v>
          </cell>
          <cell r="K2533">
            <v>3222.3199999999993</v>
          </cell>
        </row>
        <row r="2534">
          <cell r="E2534">
            <v>15431.54</v>
          </cell>
          <cell r="F2534">
            <v>-15431.54</v>
          </cell>
          <cell r="G2534">
            <v>80299.85</v>
          </cell>
          <cell r="H2534">
            <v>77811.76000000002</v>
          </cell>
          <cell r="I2534">
            <v>80299.85</v>
          </cell>
          <cell r="J2534">
            <v>-17919.629999999997</v>
          </cell>
          <cell r="K2534">
            <v>17919.629999999986</v>
          </cell>
        </row>
        <row r="2535">
          <cell r="E2535">
            <v>23119.16</v>
          </cell>
          <cell r="F2535">
            <v>-23119.16</v>
          </cell>
          <cell r="G2535">
            <v>99471.75000000001</v>
          </cell>
          <cell r="H2535">
            <v>98277.76000000001</v>
          </cell>
          <cell r="I2535">
            <v>99471.75000000001</v>
          </cell>
          <cell r="J2535">
            <v>-24313.15000000001</v>
          </cell>
          <cell r="K2535">
            <v>24313.15000000001</v>
          </cell>
        </row>
        <row r="2536">
          <cell r="E2536">
            <v>23374.4</v>
          </cell>
          <cell r="F2536">
            <v>-23374.4</v>
          </cell>
          <cell r="G2536">
            <v>95646.19999999997</v>
          </cell>
          <cell r="H2536">
            <v>102009.91999999998</v>
          </cell>
          <cell r="I2536">
            <v>95646.19999999997</v>
          </cell>
          <cell r="J2536">
            <v>-17010.67999999997</v>
          </cell>
          <cell r="K2536">
            <v>17010.67999999997</v>
          </cell>
        </row>
        <row r="2537">
          <cell r="E2537">
            <v>-7318.45</v>
          </cell>
          <cell r="F2537">
            <v>7318.45</v>
          </cell>
          <cell r="G2537">
            <v>0</v>
          </cell>
          <cell r="H2537">
            <v>0</v>
          </cell>
          <cell r="I2537">
            <v>0</v>
          </cell>
          <cell r="J2537">
            <v>7318.45</v>
          </cell>
          <cell r="K2537">
            <v>-7318.45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80" zoomScaleNormal="80" workbookViewId="0" topLeftCell="A1">
      <selection activeCell="A34" sqref="A34"/>
    </sheetView>
  </sheetViews>
  <sheetFormatPr defaultColWidth="12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0" style="0" hidden="1" customWidth="1"/>
    <col min="5" max="5" width="18.140625" style="0" customWidth="1"/>
    <col min="6" max="6" width="21.42187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9.7109375" style="0" customWidth="1"/>
    <col min="11" max="11" width="27.140625" style="0" customWidth="1"/>
    <col min="12" max="12" width="28.0039062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23.25" customHeight="1">
      <c r="A3" s="3" t="s">
        <v>1</v>
      </c>
      <c r="B3" s="4" t="s">
        <v>2</v>
      </c>
      <c r="C3" s="4"/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</row>
    <row r="4" spans="1:12" s="2" customFormat="1" ht="29.25" customHeight="1">
      <c r="A4" s="3"/>
      <c r="B4" s="4" t="s">
        <v>12</v>
      </c>
      <c r="C4" s="4" t="s">
        <v>13</v>
      </c>
      <c r="D4" s="4"/>
      <c r="E4" s="5"/>
      <c r="F4" s="5"/>
      <c r="G4" s="5"/>
      <c r="H4" s="5"/>
      <c r="I4" s="5"/>
      <c r="J4" s="5"/>
      <c r="K4" s="5"/>
      <c r="L4" s="5"/>
    </row>
    <row r="5" spans="1:12" s="2" customFormat="1" ht="12.75" hidden="1">
      <c r="A5" s="3"/>
      <c r="B5" s="4" t="s">
        <v>14</v>
      </c>
      <c r="C5" s="6">
        <v>12</v>
      </c>
      <c r="D5" s="3"/>
      <c r="E5" s="3"/>
      <c r="F5" s="3"/>
      <c r="G5" s="3"/>
      <c r="H5" s="3"/>
      <c r="I5" s="3"/>
      <c r="J5" s="3"/>
      <c r="K5" s="3" t="s">
        <v>15</v>
      </c>
      <c r="L5" s="4" t="s">
        <v>16</v>
      </c>
    </row>
    <row r="6" spans="1:12" s="2" customFormat="1" ht="12.75" hidden="1">
      <c r="A6" s="3">
        <v>2</v>
      </c>
      <c r="B6" s="3"/>
      <c r="C6" s="3"/>
      <c r="D6" s="3" t="s">
        <v>17</v>
      </c>
      <c r="E6" s="3">
        <f>'[1]Лицевые счета домов свод'!E2512</f>
        <v>30382.22</v>
      </c>
      <c r="F6" s="3">
        <f>'[1]Лицевые счета домов свод'!F2512</f>
        <v>-149990.41</v>
      </c>
      <c r="G6" s="3">
        <f>'[1]Лицевые счета домов свод'!G2512</f>
        <v>215381.99000000002</v>
      </c>
      <c r="H6" s="3">
        <f>'[1]Лицевые счета домов свод'!H2512</f>
        <v>203299.88999999998</v>
      </c>
      <c r="I6" s="3">
        <f>'[1]Лицевые счета домов свод'!I2512</f>
        <v>123455.51</v>
      </c>
      <c r="J6" s="3">
        <f>'[1]Лицевые счета домов свод'!J2512</f>
        <v>-70146.03000000001</v>
      </c>
      <c r="K6" s="3">
        <f>'[1]Лицевые счета домов свод'!K2512</f>
        <v>42464.320000000036</v>
      </c>
      <c r="L6" s="3"/>
    </row>
    <row r="7" spans="1:12" s="2" customFormat="1" ht="12.75" hidden="1">
      <c r="A7" s="3"/>
      <c r="B7" s="3"/>
      <c r="C7" s="3"/>
      <c r="D7" s="3" t="s">
        <v>18</v>
      </c>
      <c r="E7" s="3">
        <f>'[1]Лицевые счета домов свод'!E2513</f>
        <v>0</v>
      </c>
      <c r="F7" s="3">
        <f>'[1]Лицевые счета домов свод'!F2513</f>
        <v>0</v>
      </c>
      <c r="G7" s="3">
        <f>'[1]Лицевые счета домов свод'!G2513</f>
        <v>0</v>
      </c>
      <c r="H7" s="3">
        <f>'[1]Лицевые счета домов свод'!H2513</f>
        <v>0</v>
      </c>
      <c r="I7" s="3">
        <f>'[1]Лицевые счета домов свод'!I2513</f>
        <v>0</v>
      </c>
      <c r="J7" s="3">
        <f>'[1]Лицевые счета домов свод'!J2513</f>
        <v>0</v>
      </c>
      <c r="K7" s="3">
        <f>'[1]Лицевые счета домов свод'!K2513</f>
        <v>0</v>
      </c>
      <c r="L7" s="3"/>
    </row>
    <row r="8" spans="1:12" s="2" customFormat="1" ht="12.75" hidden="1">
      <c r="A8" s="3"/>
      <c r="B8" s="3"/>
      <c r="C8" s="3"/>
      <c r="D8" s="3" t="s">
        <v>19</v>
      </c>
      <c r="E8" s="3">
        <f>'[1]Лицевые счета домов свод'!E2514</f>
        <v>0</v>
      </c>
      <c r="F8" s="3">
        <f>'[1]Лицевые счета домов свод'!F2514</f>
        <v>0</v>
      </c>
      <c r="G8" s="3">
        <f>'[1]Лицевые счета домов свод'!G2514</f>
        <v>0</v>
      </c>
      <c r="H8" s="3">
        <f>'[1]Лицевые счета домов свод'!H2514</f>
        <v>0</v>
      </c>
      <c r="I8" s="3">
        <f>'[1]Лицевые счета домов свод'!I2514</f>
        <v>0</v>
      </c>
      <c r="J8" s="3">
        <f>'[1]Лицевые счета домов свод'!J2514</f>
        <v>0</v>
      </c>
      <c r="K8" s="3">
        <f>'[1]Лицевые счета домов свод'!K2514</f>
        <v>0</v>
      </c>
      <c r="L8" s="3"/>
    </row>
    <row r="9" spans="1:12" s="2" customFormat="1" ht="12.75" hidden="1">
      <c r="A9" s="3"/>
      <c r="B9" s="3"/>
      <c r="C9" s="3"/>
      <c r="D9" s="3" t="s">
        <v>20</v>
      </c>
      <c r="E9" s="3">
        <f>'[1]Лицевые счета домов свод'!E2515</f>
        <v>26864.67</v>
      </c>
      <c r="F9" s="3">
        <f>'[1]Лицевые счета домов свод'!F2515</f>
        <v>35486.73</v>
      </c>
      <c r="G9" s="3">
        <f>'[1]Лицевые счета домов свод'!G2515</f>
        <v>26056.16</v>
      </c>
      <c r="H9" s="3">
        <f>'[1]Лицевые счета домов свод'!H2515</f>
        <v>37438.380000000005</v>
      </c>
      <c r="I9" s="3">
        <f>'[1]Лицевые счета домов свод'!I2515</f>
        <v>0</v>
      </c>
      <c r="J9" s="3">
        <f>'[1]Лицевые счета домов свод'!J2515</f>
        <v>72925.11000000002</v>
      </c>
      <c r="K9" s="3">
        <f>'[1]Лицевые счета домов свод'!K2515</f>
        <v>15482.449999999997</v>
      </c>
      <c r="L9" s="3"/>
    </row>
    <row r="10" spans="1:12" s="2" customFormat="1" ht="12.75" hidden="1">
      <c r="A10" s="3"/>
      <c r="B10" s="3"/>
      <c r="C10" s="3"/>
      <c r="D10" s="3" t="s">
        <v>21</v>
      </c>
      <c r="E10" s="3">
        <f>'[1]Лицевые счета домов свод'!E2516</f>
        <v>0</v>
      </c>
      <c r="F10" s="3">
        <f>'[1]Лицевые счета домов свод'!F2516</f>
        <v>0</v>
      </c>
      <c r="G10" s="3">
        <f>'[1]Лицевые счета домов свод'!G2516</f>
        <v>0</v>
      </c>
      <c r="H10" s="3">
        <f>'[1]Лицевые счета домов свод'!H2516</f>
        <v>0</v>
      </c>
      <c r="I10" s="3">
        <f>'[1]Лицевые счета домов свод'!I2516</f>
        <v>0</v>
      </c>
      <c r="J10" s="3">
        <f>'[1]Лицевые счета домов свод'!J2516</f>
        <v>0</v>
      </c>
      <c r="K10" s="3">
        <f>'[1]Лицевые счета домов свод'!K2516</f>
        <v>0</v>
      </c>
      <c r="L10" s="3"/>
    </row>
    <row r="11" spans="1:12" s="2" customFormat="1" ht="12.75" hidden="1">
      <c r="A11" s="3"/>
      <c r="B11" s="3"/>
      <c r="C11" s="3"/>
      <c r="D11" s="3" t="s">
        <v>22</v>
      </c>
      <c r="E11" s="3">
        <f>'[1]Лицевые счета домов свод'!E2517</f>
        <v>0</v>
      </c>
      <c r="F11" s="3">
        <f>'[1]Лицевые счета домов свод'!F2517</f>
        <v>0</v>
      </c>
      <c r="G11" s="3">
        <f>'[1]Лицевые счета домов свод'!G2517</f>
        <v>0</v>
      </c>
      <c r="H11" s="3">
        <f>'[1]Лицевые счета домов свод'!H2517</f>
        <v>0</v>
      </c>
      <c r="I11" s="3">
        <f>'[1]Лицевые счета домов свод'!I2517</f>
        <v>0</v>
      </c>
      <c r="J11" s="3">
        <f>'[1]Лицевые счета домов свод'!J2517</f>
        <v>0</v>
      </c>
      <c r="K11" s="3">
        <f>'[1]Лицевые счета домов свод'!K2517</f>
        <v>0</v>
      </c>
      <c r="L11" s="3"/>
    </row>
    <row r="12" spans="1:12" s="2" customFormat="1" ht="12.75" hidden="1">
      <c r="A12" s="3"/>
      <c r="B12" s="3"/>
      <c r="C12" s="3"/>
      <c r="D12" s="3" t="s">
        <v>23</v>
      </c>
      <c r="E12" s="3">
        <f>SUM(E6:E11)</f>
        <v>57246.89</v>
      </c>
      <c r="F12" s="3">
        <f>SUM(F6:F11)</f>
        <v>-114503.68</v>
      </c>
      <c r="G12" s="3">
        <f>SUM(G6:G11)</f>
        <v>241438.15000000002</v>
      </c>
      <c r="H12" s="3">
        <f>SUM(H6:H11)</f>
        <v>240738.27</v>
      </c>
      <c r="I12" s="3">
        <f>SUM(I6:I11)</f>
        <v>123455.51</v>
      </c>
      <c r="J12" s="3">
        <f>SUM(J6:J11)</f>
        <v>2779.0800000000017</v>
      </c>
      <c r="K12" s="3">
        <f>SUM(K6:K11)</f>
        <v>57946.77000000003</v>
      </c>
      <c r="L12" s="3"/>
    </row>
    <row r="13" spans="1:12" s="2" customFormat="1" ht="48.75" customHeight="1" hidden="1">
      <c r="A13" s="3"/>
      <c r="B13" s="3"/>
      <c r="C13" s="3"/>
      <c r="D13" s="7" t="s">
        <v>24</v>
      </c>
      <c r="E13" s="3">
        <f>'[1]Лицевые счета домов свод'!E2519</f>
        <v>17251.23</v>
      </c>
      <c r="F13" s="3">
        <f>'[1]Лицевые счета домов свод'!F2519</f>
        <v>-96185.59</v>
      </c>
      <c r="G13" s="3">
        <f>'[1]Лицевые счета домов свод'!G2519</f>
        <v>52177.450000000004</v>
      </c>
      <c r="H13" s="3">
        <f>'[1]Лицевые счета домов свод'!H2519</f>
        <v>53119.97</v>
      </c>
      <c r="I13" s="3">
        <f>'[1]Лицевые счета домов свод'!I2519</f>
        <v>81803.5</v>
      </c>
      <c r="J13" s="3">
        <f>'[1]Лицевые счета домов свод'!J2519</f>
        <v>-124869.12</v>
      </c>
      <c r="K13" s="3">
        <f>'[1]Лицевые счета домов свод'!K2519</f>
        <v>16308.709999999995</v>
      </c>
      <c r="L13" s="3"/>
    </row>
    <row r="14" spans="1:12" s="2" customFormat="1" ht="34.5" customHeight="1" hidden="1">
      <c r="A14" s="3"/>
      <c r="B14" s="3"/>
      <c r="C14" s="3"/>
      <c r="D14" s="7" t="s">
        <v>25</v>
      </c>
      <c r="E14" s="3">
        <f>'[1]Лицевые счета домов свод'!E2520</f>
        <v>17258.16</v>
      </c>
      <c r="F14" s="3">
        <f>'[1]Лицевые счета домов свод'!F2520</f>
        <v>-17258.16</v>
      </c>
      <c r="G14" s="3">
        <f>'[1]Лицевые счета домов свод'!G2520</f>
        <v>82801.07999999999</v>
      </c>
      <c r="H14" s="3">
        <f>'[1]Лицевые счета домов свод'!H2520</f>
        <v>81749.8</v>
      </c>
      <c r="I14" s="3">
        <f>'[1]Лицевые счета домов свод'!I2520</f>
        <v>82801.07999999999</v>
      </c>
      <c r="J14" s="3">
        <f>'[1]Лицевые счета домов свод'!J2520</f>
        <v>-18309.439999999984</v>
      </c>
      <c r="K14" s="3">
        <f>'[1]Лицевые счета домов свод'!K2520</f>
        <v>18309.439999999977</v>
      </c>
      <c r="L14" s="3"/>
    </row>
    <row r="15" spans="1:12" s="2" customFormat="1" ht="74.25" customHeight="1" hidden="1">
      <c r="A15" s="3"/>
      <c r="B15" s="3"/>
      <c r="C15" s="3"/>
      <c r="D15" s="7" t="s">
        <v>26</v>
      </c>
      <c r="E15" s="3">
        <f>'[1]Лицевые счета домов свод'!E2521</f>
        <v>6404.16</v>
      </c>
      <c r="F15" s="3">
        <f>'[1]Лицевые счета домов свод'!F2521</f>
        <v>46763.29</v>
      </c>
      <c r="G15" s="3">
        <f>'[1]Лицевые счета домов свод'!G2521</f>
        <v>26000.960000000003</v>
      </c>
      <c r="H15" s="3">
        <f>'[1]Лицевые счета домов свод'!H2521</f>
        <v>25877.160000000003</v>
      </c>
      <c r="I15" s="3">
        <f>'[1]Лицевые счета домов свод'!I2521</f>
        <v>4820</v>
      </c>
      <c r="J15" s="3">
        <f>'[1]Лицевые счета домов свод'!J2521</f>
        <v>67820.45</v>
      </c>
      <c r="K15" s="3">
        <f>'[1]Лицевые счета домов свод'!K2521</f>
        <v>6527.959999999999</v>
      </c>
      <c r="L15" s="3"/>
    </row>
    <row r="16" spans="1:12" s="2" customFormat="1" ht="56.25" customHeight="1" hidden="1">
      <c r="A16" s="3"/>
      <c r="B16" s="3"/>
      <c r="C16" s="3"/>
      <c r="D16" s="7" t="s">
        <v>27</v>
      </c>
      <c r="E16" s="3">
        <f>'[1]Лицевые счета домов свод'!E2522</f>
        <v>915.06</v>
      </c>
      <c r="F16" s="3">
        <f>'[1]Лицевые счета домов свод'!F2522</f>
        <v>6680.78</v>
      </c>
      <c r="G16" s="3">
        <f>'[1]Лицевые счета домов свод'!G2522</f>
        <v>3714.4699999999993</v>
      </c>
      <c r="H16" s="3">
        <f>'[1]Лицевые счета домов свод'!H2522</f>
        <v>3695.9700000000007</v>
      </c>
      <c r="I16" s="3">
        <f>'[1]Лицевые счета домов свод'!I2522</f>
        <v>0</v>
      </c>
      <c r="J16" s="3">
        <f>'[1]Лицевые счета домов свод'!J2522</f>
        <v>10376.75</v>
      </c>
      <c r="K16" s="3">
        <f>'[1]Лицевые счета домов свод'!K2522</f>
        <v>933.5599999999986</v>
      </c>
      <c r="L16" s="3"/>
    </row>
    <row r="17" spans="1:12" s="2" customFormat="1" ht="25.5" customHeight="1" hidden="1">
      <c r="A17" s="3"/>
      <c r="B17" s="3"/>
      <c r="C17" s="3"/>
      <c r="D17" s="3" t="s">
        <v>28</v>
      </c>
      <c r="E17" s="3">
        <f>'[1]Лицевые счета домов свод'!E2523</f>
        <v>1166.74</v>
      </c>
      <c r="F17" s="3">
        <f>'[1]Лицевые счета домов свод'!F2523</f>
        <v>8517.65</v>
      </c>
      <c r="G17" s="3">
        <f>'[1]Лицевые счета домов свод'!G2523</f>
        <v>4735.95</v>
      </c>
      <c r="H17" s="3">
        <f>'[1]Лицевые счета домов свод'!H2523</f>
        <v>4713.2300000000005</v>
      </c>
      <c r="I17" s="3">
        <f>'[1]Лицевые счета домов свод'!I2523</f>
        <v>0</v>
      </c>
      <c r="J17" s="3">
        <f>'[1]Лицевые счета домов свод'!J2523</f>
        <v>13230.880000000001</v>
      </c>
      <c r="K17" s="3">
        <f>'[1]Лицевые счета домов свод'!K2523</f>
        <v>1189.4599999999991</v>
      </c>
      <c r="L17" s="3"/>
    </row>
    <row r="18" spans="1:12" s="2" customFormat="1" ht="46.5" customHeight="1" hidden="1">
      <c r="A18" s="3"/>
      <c r="B18" s="3"/>
      <c r="C18" s="3"/>
      <c r="D18" s="7" t="s">
        <v>29</v>
      </c>
      <c r="E18" s="3">
        <f>'[1]Лицевые счета домов свод'!E2524</f>
        <v>34.72</v>
      </c>
      <c r="F18" s="3">
        <f>'[1]Лицевые счета домов свод'!F2524</f>
        <v>250.55</v>
      </c>
      <c r="G18" s="3">
        <f>'[1]Лицевые счета домов свод'!G2524</f>
        <v>139.39999999999998</v>
      </c>
      <c r="H18" s="3">
        <f>'[1]Лицевые счета домов свод'!H2524</f>
        <v>138.73</v>
      </c>
      <c r="I18" s="3">
        <f>'[1]Лицевые счета домов свод'!I2524</f>
        <v>0</v>
      </c>
      <c r="J18" s="3">
        <f>'[1]Лицевые счета домов свод'!J2524</f>
        <v>389.28</v>
      </c>
      <c r="K18" s="3">
        <f>'[1]Лицевые счета домов свод'!K2524</f>
        <v>35.389999999999986</v>
      </c>
      <c r="L18" s="3"/>
    </row>
    <row r="19" spans="1:12" s="2" customFormat="1" ht="71.25" customHeight="1" hidden="1">
      <c r="A19" s="3"/>
      <c r="B19" s="3"/>
      <c r="C19" s="3"/>
      <c r="D19" s="7" t="s">
        <v>30</v>
      </c>
      <c r="E19" s="3">
        <f>'[1]Лицевые счета домов свод'!E2525</f>
        <v>8425.09</v>
      </c>
      <c r="F19" s="3">
        <f>'[1]Лицевые счета домов свод'!F2525</f>
        <v>-8425.09</v>
      </c>
      <c r="G19" s="3">
        <f>'[1]Лицевые счета домов свод'!G2525</f>
        <v>43541.56</v>
      </c>
      <c r="H19" s="3">
        <f>'[1]Лицевые счета домов свод'!H2525</f>
        <v>42852.35</v>
      </c>
      <c r="I19" s="3">
        <f>'[1]Лицевые счета домов свод'!I2525</f>
        <v>43541.56</v>
      </c>
      <c r="J19" s="3">
        <f>'[1]Лицевые счета домов свод'!J2525</f>
        <v>-9114.300000000005</v>
      </c>
      <c r="K19" s="3">
        <f>'[1]Лицевые счета домов свод'!K2525</f>
        <v>9114.300000000005</v>
      </c>
      <c r="L19" s="3"/>
    </row>
    <row r="20" spans="1:12" s="2" customFormat="1" ht="39.75" customHeight="1" hidden="1">
      <c r="A20" s="3"/>
      <c r="B20" s="3"/>
      <c r="C20" s="3"/>
      <c r="D20" s="7" t="s">
        <v>31</v>
      </c>
      <c r="E20" s="3">
        <f>'[1]Лицевые счета домов свод'!E2526</f>
        <v>6061.82</v>
      </c>
      <c r="F20" s="3">
        <f>'[1]Лицевые счета домов свод'!F2526</f>
        <v>-8286.84</v>
      </c>
      <c r="G20" s="3">
        <f>'[1]Лицевые счета домов свод'!G2526</f>
        <v>24608.08</v>
      </c>
      <c r="H20" s="3">
        <f>'[1]Лицевые счета домов свод'!H2526</f>
        <v>24490.9</v>
      </c>
      <c r="I20" s="3">
        <f>'[1]Лицевые счета домов свод'!I2526</f>
        <v>31348.19686</v>
      </c>
      <c r="J20" s="3">
        <f>'[1]Лицевые счета домов свод'!J2526</f>
        <v>-15144.136859999995</v>
      </c>
      <c r="K20" s="3">
        <f>'[1]Лицевые счета домов свод'!K2526</f>
        <v>6179.000000000001</v>
      </c>
      <c r="L20" s="3"/>
    </row>
    <row r="21" spans="1:12" s="2" customFormat="1" ht="55.5" customHeight="1" hidden="1">
      <c r="A21" s="3"/>
      <c r="B21" s="3"/>
      <c r="C21" s="3"/>
      <c r="D21" s="7" t="s">
        <v>32</v>
      </c>
      <c r="E21" s="3">
        <f>'[1]Лицевые счета домов свод'!E2527</f>
        <v>1040.5900000000001</v>
      </c>
      <c r="F21" s="3">
        <f>'[1]Лицевые счета домов свод'!F2527</f>
        <v>4098.34</v>
      </c>
      <c r="G21" s="3">
        <f>'[1]Лицевые счета домов свод'!G2527</f>
        <v>4225.12</v>
      </c>
      <c r="H21" s="3">
        <f>'[1]Лицевые счета домов свод'!H2527</f>
        <v>4205.839999999999</v>
      </c>
      <c r="I21" s="3">
        <f>'[1]Лицевые счета домов свод'!I2527</f>
        <v>0</v>
      </c>
      <c r="J21" s="3">
        <f>'[1]Лицевые счета домов свод'!J2527</f>
        <v>8304.18</v>
      </c>
      <c r="K21" s="3">
        <f>'[1]Лицевые счета домов свод'!K2527</f>
        <v>1059.870000000001</v>
      </c>
      <c r="L21" s="3"/>
    </row>
    <row r="22" spans="1:12" s="2" customFormat="1" ht="12.75" hidden="1">
      <c r="A22" s="3"/>
      <c r="B22" s="3"/>
      <c r="C22" s="3"/>
      <c r="D22" s="3" t="s">
        <v>33</v>
      </c>
      <c r="E22" s="3">
        <f>SUM(E13:E21)</f>
        <v>58557.57000000001</v>
      </c>
      <c r="F22" s="3">
        <f>SUM(F13:F21)</f>
        <v>-63845.06999999999</v>
      </c>
      <c r="G22" s="3">
        <f>SUM(G13:G21)</f>
        <v>241944.07</v>
      </c>
      <c r="H22" s="3">
        <f>SUM(H13:H21)</f>
        <v>240843.94999999998</v>
      </c>
      <c r="I22" s="8">
        <f>SUM(I13:I21)</f>
        <v>244314.33685999998</v>
      </c>
      <c r="J22" s="8">
        <f>SUM(J13:J21)</f>
        <v>-67315.45685999998</v>
      </c>
      <c r="K22" s="3">
        <f>SUM(K13:K21)</f>
        <v>59657.68999999997</v>
      </c>
      <c r="L22" s="3"/>
    </row>
    <row r="23" spans="1:12" s="2" customFormat="1" ht="12.75" hidden="1">
      <c r="A23" s="3"/>
      <c r="B23" s="3"/>
      <c r="C23" s="3"/>
      <c r="D23" s="3" t="s">
        <v>34</v>
      </c>
      <c r="E23" s="3">
        <f>'[1]Лицевые счета домов свод'!E2529</f>
        <v>18368.71</v>
      </c>
      <c r="F23" s="3">
        <f>'[1]Лицевые счета домов свод'!F2529</f>
        <v>-18368.71</v>
      </c>
      <c r="G23" s="3">
        <f>'[1]Лицевые счета домов свод'!G2529</f>
        <v>117380.13000000003</v>
      </c>
      <c r="H23" s="3">
        <f>'[1]Лицевые счета домов свод'!H2529</f>
        <v>104789.14</v>
      </c>
      <c r="I23" s="3">
        <f>'[1]Лицевые счета домов свод'!I2529</f>
        <v>117380.13000000003</v>
      </c>
      <c r="J23" s="3">
        <f>'[1]Лицевые счета домов свод'!J2529</f>
        <v>-30959.700000000023</v>
      </c>
      <c r="K23" s="3">
        <f>'[1]Лицевые счета домов свод'!K2529</f>
        <v>30959.700000000023</v>
      </c>
      <c r="L23" s="3"/>
    </row>
    <row r="24" spans="1:12" s="2" customFormat="1" ht="12.75" hidden="1">
      <c r="A24" s="3"/>
      <c r="B24" s="3"/>
      <c r="C24" s="3"/>
      <c r="D24" s="3" t="s">
        <v>35</v>
      </c>
      <c r="E24" s="3">
        <f>'[1]Лицевые счета домов свод'!E2530</f>
        <v>0</v>
      </c>
      <c r="F24" s="3">
        <f>'[1]Лицевые счета домов свод'!F2530</f>
        <v>0</v>
      </c>
      <c r="G24" s="3">
        <f>'[1]Лицевые счета домов свод'!G2530</f>
        <v>4242.2699999999995</v>
      </c>
      <c r="H24" s="3">
        <f>'[1]Лицевые счета домов свод'!H2530</f>
        <v>5729.330000000002</v>
      </c>
      <c r="I24" s="3">
        <f>'[1]Лицевые счета домов свод'!I2530</f>
        <v>3417.45</v>
      </c>
      <c r="J24" s="3">
        <f>'[1]Лицевые счета домов свод'!J2530</f>
        <v>2311.880000000002</v>
      </c>
      <c r="K24" s="3">
        <f>'[1]Лицевые счета домов свод'!K2530</f>
        <v>-1487.0600000000018</v>
      </c>
      <c r="L24" s="3"/>
    </row>
    <row r="25" spans="1:12" s="2" customFormat="1" ht="12.75" hidden="1">
      <c r="A25" s="3"/>
      <c r="B25" s="3"/>
      <c r="C25" s="3"/>
      <c r="D25" s="3" t="s">
        <v>36</v>
      </c>
      <c r="E25" s="3">
        <f>'[1]Лицевые счета домов свод'!E2531</f>
        <v>0</v>
      </c>
      <c r="F25" s="3">
        <f>'[1]Лицевые счета домов свод'!F2531</f>
        <v>0</v>
      </c>
      <c r="G25" s="3">
        <f>'[1]Лицевые счета домов свод'!G2531</f>
        <v>36240.420000000006</v>
      </c>
      <c r="H25" s="3">
        <f>'[1]Лицевые счета домов свод'!H2531</f>
        <v>36959.44</v>
      </c>
      <c r="I25" s="3">
        <f>'[1]Лицевые счета домов свод'!I2531</f>
        <v>32462.250000000007</v>
      </c>
      <c r="J25" s="3">
        <f>'[1]Лицевые счета домов свод'!J2531</f>
        <v>4497.189999999995</v>
      </c>
      <c r="K25" s="3">
        <f>'[1]Лицевые счета домов свод'!K2531</f>
        <v>-719.0199999999954</v>
      </c>
      <c r="L25" s="3"/>
    </row>
    <row r="26" spans="1:12" s="2" customFormat="1" ht="12.75" hidden="1">
      <c r="A26" s="3"/>
      <c r="B26" s="3"/>
      <c r="C26" s="3"/>
      <c r="D26" s="3" t="s">
        <v>37</v>
      </c>
      <c r="E26" s="3">
        <f>'[1]Лицевые счета домов свод'!E2532</f>
        <v>0</v>
      </c>
      <c r="F26" s="3">
        <f>'[1]Лицевые счета домов свод'!F2532</f>
        <v>0</v>
      </c>
      <c r="G26" s="3">
        <f>'[1]Лицевые счета домов свод'!G2532</f>
        <v>862.92</v>
      </c>
      <c r="H26" s="3">
        <f>'[1]Лицевые счета домов свод'!H2532</f>
        <v>1458.9900000000002</v>
      </c>
      <c r="I26" s="3">
        <f>'[1]Лицевые счета домов свод'!I2532</f>
        <v>862.92</v>
      </c>
      <c r="J26" s="3">
        <f>'[1]Лицевые счета домов свод'!J2532</f>
        <v>596.0700000000003</v>
      </c>
      <c r="K26" s="3">
        <f>'[1]Лицевые счета домов свод'!K2532</f>
        <v>-596.0700000000003</v>
      </c>
      <c r="L26" s="3"/>
    </row>
    <row r="27" spans="1:12" s="2" customFormat="1" ht="12.75" hidden="1">
      <c r="A27" s="3"/>
      <c r="B27" s="3"/>
      <c r="C27" s="3"/>
      <c r="D27" s="3" t="s">
        <v>38</v>
      </c>
      <c r="E27" s="3">
        <f>'[1]Лицевые счета домов свод'!E2533</f>
        <v>3045.33</v>
      </c>
      <c r="F27" s="3">
        <f>'[1]Лицевые счета домов свод'!F2533</f>
        <v>-3045.33</v>
      </c>
      <c r="G27" s="3">
        <f>'[1]Лицевые счета домов свод'!G2533</f>
        <v>13564.220000000001</v>
      </c>
      <c r="H27" s="3">
        <f>'[1]Лицевые счета домов свод'!H2533</f>
        <v>13387.230000000001</v>
      </c>
      <c r="I27" s="3">
        <f>'[1]Лицевые счета домов свод'!I2533</f>
        <v>13564.220000000001</v>
      </c>
      <c r="J27" s="3">
        <f>'[1]Лицевые счета домов свод'!J2533</f>
        <v>-3222.3199999999993</v>
      </c>
      <c r="K27" s="3">
        <f>'[1]Лицевые счета домов свод'!K2533</f>
        <v>3222.3199999999993</v>
      </c>
      <c r="L27" s="3"/>
    </row>
    <row r="28" spans="1:12" s="2" customFormat="1" ht="12.75" hidden="1">
      <c r="A28" s="3"/>
      <c r="B28" s="3"/>
      <c r="C28" s="3"/>
      <c r="D28" s="3" t="s">
        <v>39</v>
      </c>
      <c r="E28" s="3">
        <f>'[1]Лицевые счета домов свод'!E2534</f>
        <v>15431.54</v>
      </c>
      <c r="F28" s="3">
        <f>'[1]Лицевые счета домов свод'!F2534</f>
        <v>-15431.54</v>
      </c>
      <c r="G28" s="3">
        <f>'[1]Лицевые счета домов свод'!G2534</f>
        <v>80299.85</v>
      </c>
      <c r="H28" s="3">
        <f>'[1]Лицевые счета домов свод'!H2534</f>
        <v>77811.76000000002</v>
      </c>
      <c r="I28" s="3">
        <f>'[1]Лицевые счета домов свод'!I2534</f>
        <v>80299.85</v>
      </c>
      <c r="J28" s="3">
        <f>'[1]Лицевые счета домов свод'!J2534</f>
        <v>-17919.629999999997</v>
      </c>
      <c r="K28" s="3">
        <f>'[1]Лицевые счета домов свод'!K2534</f>
        <v>17919.629999999986</v>
      </c>
      <c r="L28" s="3"/>
    </row>
    <row r="29" spans="1:12" s="2" customFormat="1" ht="12.75" hidden="1">
      <c r="A29" s="3"/>
      <c r="B29" s="3"/>
      <c r="C29" s="3"/>
      <c r="D29" s="3" t="s">
        <v>40</v>
      </c>
      <c r="E29" s="3">
        <f>'[1]Лицевые счета домов свод'!E2535</f>
        <v>23119.16</v>
      </c>
      <c r="F29" s="3">
        <f>'[1]Лицевые счета домов свод'!F2535</f>
        <v>-23119.16</v>
      </c>
      <c r="G29" s="3">
        <f>'[1]Лицевые счета домов свод'!G2535</f>
        <v>99471.75000000001</v>
      </c>
      <c r="H29" s="3">
        <f>'[1]Лицевые счета домов свод'!H2535</f>
        <v>98277.76000000001</v>
      </c>
      <c r="I29" s="3">
        <f>'[1]Лицевые счета домов свод'!I2535</f>
        <v>99471.75000000001</v>
      </c>
      <c r="J29" s="3">
        <f>'[1]Лицевые счета домов свод'!J2535</f>
        <v>-24313.15000000001</v>
      </c>
      <c r="K29" s="3">
        <f>'[1]Лицевые счета домов свод'!K2535</f>
        <v>24313.15000000001</v>
      </c>
      <c r="L29" s="3"/>
    </row>
    <row r="30" spans="1:12" s="2" customFormat="1" ht="12.75" hidden="1">
      <c r="A30" s="3"/>
      <c r="B30" s="3"/>
      <c r="C30" s="3"/>
      <c r="D30" s="3" t="s">
        <v>41</v>
      </c>
      <c r="E30" s="3">
        <f>'[1]Лицевые счета домов свод'!E2536</f>
        <v>23374.4</v>
      </c>
      <c r="F30" s="3">
        <f>'[1]Лицевые счета домов свод'!F2536</f>
        <v>-23374.4</v>
      </c>
      <c r="G30" s="3">
        <f>'[1]Лицевые счета домов свод'!G2536</f>
        <v>95646.19999999997</v>
      </c>
      <c r="H30" s="3">
        <f>'[1]Лицевые счета домов свод'!H2536</f>
        <v>102009.91999999998</v>
      </c>
      <c r="I30" s="3">
        <f>'[1]Лицевые счета домов свод'!I2536</f>
        <v>95646.19999999997</v>
      </c>
      <c r="J30" s="3">
        <f>'[1]Лицевые счета домов свод'!J2536</f>
        <v>-17010.67999999997</v>
      </c>
      <c r="K30" s="3">
        <f>'[1]Лицевые счета домов свод'!K2536</f>
        <v>17010.67999999997</v>
      </c>
      <c r="L30" s="3"/>
    </row>
    <row r="31" spans="1:12" s="2" customFormat="1" ht="12.75" hidden="1">
      <c r="A31" s="3"/>
      <c r="B31" s="3"/>
      <c r="C31" s="3"/>
      <c r="D31" s="3" t="s">
        <v>42</v>
      </c>
      <c r="E31" s="3">
        <f>'[1]Лицевые счета домов свод'!E2537</f>
        <v>-7318.45</v>
      </c>
      <c r="F31" s="3">
        <f>'[1]Лицевые счета домов свод'!F2537</f>
        <v>7318.45</v>
      </c>
      <c r="G31" s="3">
        <f>'[1]Лицевые счета домов свод'!G2537</f>
        <v>0</v>
      </c>
      <c r="H31" s="3">
        <f>'[1]Лицевые счета домов свод'!H2537</f>
        <v>0</v>
      </c>
      <c r="I31" s="3">
        <f>'[1]Лицевые счета домов свод'!I2537</f>
        <v>0</v>
      </c>
      <c r="J31" s="3">
        <f>'[1]Лицевые счета домов свод'!J2537</f>
        <v>7318.45</v>
      </c>
      <c r="K31" s="3">
        <f>'[1]Лицевые счета домов свод'!K2537</f>
        <v>-7318.45</v>
      </c>
      <c r="L31" s="3"/>
    </row>
    <row r="32" spans="1:12" s="2" customFormat="1" ht="12.75">
      <c r="A32" s="3"/>
      <c r="B32" s="4" t="s">
        <v>14</v>
      </c>
      <c r="C32" s="6">
        <v>12</v>
      </c>
      <c r="D32" s="3"/>
      <c r="E32" s="3">
        <f>SUM(E23:E31)+E22+E12</f>
        <v>191825.15000000002</v>
      </c>
      <c r="F32" s="3">
        <f>SUM(F23:F31)+F22+F12</f>
        <v>-254369.44</v>
      </c>
      <c r="G32" s="3">
        <f>SUM(G23:G31)+G22+G12</f>
        <v>931089.9800000001</v>
      </c>
      <c r="H32" s="3">
        <f>SUM(H23:H31)+H22+H12</f>
        <v>922005.79</v>
      </c>
      <c r="I32" s="8">
        <f>SUM(I23:I31)+I22+I12</f>
        <v>810874.61686</v>
      </c>
      <c r="J32" s="8">
        <f>SUM(J23:J31)+J22+J12</f>
        <v>-143238.26685999997</v>
      </c>
      <c r="K32" s="3">
        <f>SUM(K23:K31)+K22+K12</f>
        <v>200909.33999999997</v>
      </c>
      <c r="L32" s="4" t="s">
        <v>16</v>
      </c>
    </row>
    <row r="33" s="2" customFormat="1" ht="12.75"/>
    <row r="34" s="2" customFormat="1" ht="12.75"/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="80" zoomScaleNormal="80" workbookViewId="0" topLeftCell="A1">
      <selection activeCell="C39" sqref="C39"/>
    </sheetView>
  </sheetViews>
  <sheetFormatPr defaultColWidth="12.57421875" defaultRowHeight="12.75"/>
  <cols>
    <col min="1" max="1" width="8.7109375" style="0" customWidth="1"/>
    <col min="2" max="2" width="46.421875" style="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s="9" customFormat="1" ht="19.5" customHeight="1">
      <c r="A1" s="1" t="s">
        <v>43</v>
      </c>
      <c r="B1" s="1"/>
      <c r="C1" s="1"/>
      <c r="D1" s="1"/>
      <c r="E1" s="1"/>
    </row>
    <row r="2" spans="1:5" s="9" customFormat="1" ht="12.75">
      <c r="A2" s="10" t="s">
        <v>1</v>
      </c>
      <c r="B2" s="11" t="s">
        <v>44</v>
      </c>
      <c r="C2" s="11" t="s">
        <v>2</v>
      </c>
      <c r="D2" s="11" t="s">
        <v>45</v>
      </c>
      <c r="E2" s="11" t="s">
        <v>46</v>
      </c>
    </row>
    <row r="3" spans="1:5" s="9" customFormat="1" ht="28.5" customHeight="1">
      <c r="A3" s="4">
        <v>1</v>
      </c>
      <c r="B3" s="12" t="s">
        <v>47</v>
      </c>
      <c r="C3" s="4" t="s">
        <v>48</v>
      </c>
      <c r="D3" s="4" t="s">
        <v>49</v>
      </c>
      <c r="E3" s="4">
        <v>9967.53</v>
      </c>
    </row>
    <row r="4" spans="1:5" s="9" customFormat="1" ht="17.25" customHeight="1">
      <c r="A4" s="4">
        <v>2</v>
      </c>
      <c r="B4" s="4" t="s">
        <v>50</v>
      </c>
      <c r="C4" s="4" t="s">
        <v>48</v>
      </c>
      <c r="D4" s="4" t="s">
        <v>49</v>
      </c>
      <c r="E4" s="4">
        <v>74539.42</v>
      </c>
    </row>
    <row r="5" spans="1:5" s="9" customFormat="1" ht="12.75" hidden="1">
      <c r="A5" s="4">
        <v>3</v>
      </c>
      <c r="B5" s="12"/>
      <c r="C5" s="4"/>
      <c r="D5" s="4"/>
      <c r="E5" s="4"/>
    </row>
    <row r="6" spans="1:5" s="9" customFormat="1" ht="12.75" hidden="1">
      <c r="A6" s="4">
        <v>4</v>
      </c>
      <c r="B6" s="4"/>
      <c r="C6" s="4"/>
      <c r="D6" s="4"/>
      <c r="E6" s="4"/>
    </row>
    <row r="7" spans="1:5" s="9" customFormat="1" ht="12.75" hidden="1">
      <c r="A7" s="4">
        <v>5</v>
      </c>
      <c r="B7" s="4"/>
      <c r="C7" s="4"/>
      <c r="D7" s="4"/>
      <c r="E7" s="4"/>
    </row>
    <row r="8" spans="1:5" s="9" customFormat="1" ht="12.75" hidden="1">
      <c r="A8" s="4"/>
      <c r="B8" s="4" t="s">
        <v>51</v>
      </c>
      <c r="C8" s="4"/>
      <c r="D8" s="4"/>
      <c r="E8" s="4">
        <f>E3+E4+E5+E6+E7</f>
        <v>84506.95</v>
      </c>
    </row>
    <row r="9" spans="1:5" s="9" customFormat="1" ht="16.5" customHeight="1">
      <c r="A9" s="1" t="s">
        <v>52</v>
      </c>
      <c r="B9" s="1"/>
      <c r="C9" s="1"/>
      <c r="D9" s="1"/>
      <c r="E9" s="1"/>
    </row>
    <row r="10" spans="1:5" s="9" customFormat="1" ht="12.75">
      <c r="A10" s="10" t="s">
        <v>1</v>
      </c>
      <c r="B10" s="11" t="s">
        <v>44</v>
      </c>
      <c r="C10" s="11" t="s">
        <v>2</v>
      </c>
      <c r="D10" s="11" t="s">
        <v>45</v>
      </c>
      <c r="E10" s="11" t="s">
        <v>46</v>
      </c>
    </row>
    <row r="11" spans="1:5" s="9" customFormat="1" ht="12.75">
      <c r="A11" s="4">
        <v>1</v>
      </c>
      <c r="B11" s="4" t="s">
        <v>53</v>
      </c>
      <c r="C11" s="4" t="s">
        <v>48</v>
      </c>
      <c r="D11" s="4" t="s">
        <v>54</v>
      </c>
      <c r="E11" s="4">
        <v>2980.89</v>
      </c>
    </row>
    <row r="12" spans="1:5" s="9" customFormat="1" ht="12.75" hidden="1">
      <c r="A12" s="4">
        <v>2</v>
      </c>
      <c r="B12" s="4"/>
      <c r="C12" s="4"/>
      <c r="D12" s="4"/>
      <c r="E12" s="4"/>
    </row>
    <row r="13" spans="1:5" s="9" customFormat="1" ht="12.75" hidden="1">
      <c r="A13" s="4">
        <v>3</v>
      </c>
      <c r="B13" s="4"/>
      <c r="C13" s="4"/>
      <c r="D13" s="4"/>
      <c r="E13" s="4"/>
    </row>
    <row r="14" spans="1:5" s="9" customFormat="1" ht="12.75" hidden="1">
      <c r="A14" s="4"/>
      <c r="B14" s="4" t="s">
        <v>51</v>
      </c>
      <c r="C14" s="4"/>
      <c r="D14" s="4"/>
      <c r="E14" s="4">
        <f>E11+E12+E13</f>
        <v>2980.89</v>
      </c>
    </row>
    <row r="15" spans="1:5" s="9" customFormat="1" ht="18" customHeight="1">
      <c r="A15" s="1" t="s">
        <v>55</v>
      </c>
      <c r="B15" s="1"/>
      <c r="C15" s="1"/>
      <c r="D15" s="1"/>
      <c r="E15" s="1"/>
    </row>
    <row r="16" spans="1:5" s="9" customFormat="1" ht="12.75">
      <c r="A16" s="10" t="s">
        <v>1</v>
      </c>
      <c r="B16" s="11" t="s">
        <v>44</v>
      </c>
      <c r="C16" s="11" t="s">
        <v>2</v>
      </c>
      <c r="D16" s="11" t="s">
        <v>45</v>
      </c>
      <c r="E16" s="11" t="s">
        <v>46</v>
      </c>
    </row>
    <row r="17" spans="1:5" s="9" customFormat="1" ht="12.75">
      <c r="A17" s="4">
        <v>1</v>
      </c>
      <c r="B17" s="5" t="s">
        <v>56</v>
      </c>
      <c r="C17" s="4" t="s">
        <v>48</v>
      </c>
      <c r="D17" s="4" t="s">
        <v>57</v>
      </c>
      <c r="E17" s="4">
        <v>3854.83</v>
      </c>
    </row>
    <row r="18" spans="1:5" s="9" customFormat="1" ht="12.75" hidden="1">
      <c r="A18" s="4">
        <v>2</v>
      </c>
      <c r="B18" s="4"/>
      <c r="C18" s="4"/>
      <c r="D18" s="4"/>
      <c r="E18" s="4"/>
    </row>
    <row r="19" spans="1:5" s="9" customFormat="1" ht="12.75" hidden="1">
      <c r="A19" s="4"/>
      <c r="B19" s="4" t="s">
        <v>51</v>
      </c>
      <c r="C19" s="4"/>
      <c r="D19" s="4"/>
      <c r="E19" s="4">
        <f>E17+E18</f>
        <v>3854.83</v>
      </c>
    </row>
    <row r="20" spans="2:5" s="9" customFormat="1" ht="12.75">
      <c r="B20" s="11"/>
      <c r="C20" s="11" t="s">
        <v>58</v>
      </c>
      <c r="D20" s="11"/>
      <c r="E20" s="11"/>
    </row>
    <row r="21" spans="1:5" s="9" customFormat="1" ht="12.75">
      <c r="A21" s="10" t="s">
        <v>1</v>
      </c>
      <c r="B21" s="11" t="s">
        <v>44</v>
      </c>
      <c r="C21" s="11" t="s">
        <v>2</v>
      </c>
      <c r="D21" s="11" t="s">
        <v>45</v>
      </c>
      <c r="E21" s="11" t="s">
        <v>46</v>
      </c>
    </row>
    <row r="22" spans="1:5" s="9" customFormat="1" ht="12.75">
      <c r="A22" s="4">
        <v>1</v>
      </c>
      <c r="B22" s="12" t="s">
        <v>59</v>
      </c>
      <c r="C22" s="4" t="s">
        <v>48</v>
      </c>
      <c r="D22" s="4"/>
      <c r="E22" s="4">
        <v>26372.33</v>
      </c>
    </row>
    <row r="23" spans="1:5" s="9" customFormat="1" ht="12.75">
      <c r="A23" s="4">
        <v>2</v>
      </c>
      <c r="B23" s="10" t="s">
        <v>60</v>
      </c>
      <c r="C23" s="10" t="s">
        <v>48</v>
      </c>
      <c r="D23" s="10"/>
      <c r="E23" s="10">
        <v>5740.51</v>
      </c>
    </row>
    <row r="24" spans="1:5" s="9" customFormat="1" ht="12.75" hidden="1">
      <c r="A24" s="4">
        <v>3</v>
      </c>
      <c r="B24" s="10"/>
      <c r="C24" s="10"/>
      <c r="D24" s="10"/>
      <c r="E24" s="10"/>
    </row>
    <row r="25" spans="1:5" s="9" customFormat="1" ht="12.75" hidden="1">
      <c r="A25" s="4">
        <v>4</v>
      </c>
      <c r="B25" s="10"/>
      <c r="C25" s="10"/>
      <c r="D25" s="10"/>
      <c r="E25" s="10"/>
    </row>
    <row r="26" spans="1:5" s="9" customFormat="1" ht="12.75" hidden="1">
      <c r="A26" s="4">
        <v>5</v>
      </c>
      <c r="B26" s="10"/>
      <c r="C26" s="10"/>
      <c r="D26" s="10"/>
      <c r="E26" s="10"/>
    </row>
    <row r="27" spans="1:5" s="9" customFormat="1" ht="12.75" hidden="1">
      <c r="A27" s="4"/>
      <c r="B27" s="4" t="s">
        <v>51</v>
      </c>
      <c r="C27" s="4"/>
      <c r="D27" s="4"/>
      <c r="E27" s="4">
        <f>E22+E23+E24+E25+E26</f>
        <v>32112.840000000004</v>
      </c>
    </row>
    <row r="28" s="9" customFormat="1" ht="12.75" hidden="1"/>
    <row r="29" s="9" customFormat="1" ht="12.75" hidden="1"/>
    <row r="30" spans="1:5" s="9" customFormat="1" ht="12.75" hidden="1">
      <c r="A30" s="13"/>
      <c r="B30" s="13" t="s">
        <v>61</v>
      </c>
      <c r="C30" s="13"/>
      <c r="D30" s="13"/>
      <c r="E30" s="13">
        <f>E8+E14+E19+E27</f>
        <v>123455.51000000001</v>
      </c>
    </row>
    <row r="31" s="9" customFormat="1" ht="12.75"/>
  </sheetData>
  <sheetProtection selectLockedCells="1" selectUnlockedCells="1"/>
  <mergeCells count="3">
    <mergeCell ref="A1:E1"/>
    <mergeCell ref="A9:E9"/>
    <mergeCell ref="A15:E15"/>
  </mergeCells>
  <printOptions/>
  <pageMargins left="0.19652777777777777" right="0.19652777777777777" top="0.4375" bottom="0.6118055555555555" header="0.17222222222222222" footer="0.34652777777777777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="80" zoomScaleNormal="80" workbookViewId="0" topLeftCell="A1">
      <selection activeCell="G18" sqref="G18"/>
    </sheetView>
  </sheetViews>
  <sheetFormatPr defaultColWidth="12.57421875" defaultRowHeight="12.75"/>
  <cols>
    <col min="1" max="1" width="8.7109375" style="0" customWidth="1"/>
    <col min="2" max="2" width="36.28125" style="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s="9" customFormat="1" ht="12.75">
      <c r="A1" s="1" t="s">
        <v>43</v>
      </c>
      <c r="B1" s="1"/>
      <c r="C1" s="1"/>
      <c r="D1" s="1"/>
      <c r="E1" s="1"/>
    </row>
    <row r="2" spans="1:5" s="9" customFormat="1" ht="12.75">
      <c r="A2" s="10" t="s">
        <v>1</v>
      </c>
      <c r="B2" s="11" t="s">
        <v>44</v>
      </c>
      <c r="C2" s="11" t="s">
        <v>2</v>
      </c>
      <c r="D2" s="11" t="s">
        <v>45</v>
      </c>
      <c r="E2" s="11" t="s">
        <v>46</v>
      </c>
    </row>
    <row r="3" spans="1:5" s="9" customFormat="1" ht="31.5" customHeight="1" hidden="1">
      <c r="A3" s="4">
        <v>1</v>
      </c>
      <c r="B3" s="10" t="s">
        <v>62</v>
      </c>
      <c r="C3" s="4" t="s">
        <v>48</v>
      </c>
      <c r="D3" s="4"/>
      <c r="E3" s="4">
        <v>2441.57</v>
      </c>
    </row>
    <row r="4" spans="1:5" s="9" customFormat="1" ht="12.75">
      <c r="A4" s="4">
        <v>1</v>
      </c>
      <c r="B4" s="12" t="s">
        <v>53</v>
      </c>
      <c r="C4" s="4" t="s">
        <v>48</v>
      </c>
      <c r="D4" s="4" t="s">
        <v>63</v>
      </c>
      <c r="E4" s="4">
        <v>3486.42</v>
      </c>
    </row>
    <row r="5" spans="1:5" s="9" customFormat="1" ht="12.75" hidden="1">
      <c r="A5" s="4">
        <v>3</v>
      </c>
      <c r="B5" s="12"/>
      <c r="C5" s="4"/>
      <c r="D5" s="4"/>
      <c r="E5" s="4"/>
    </row>
    <row r="6" spans="1:5" s="9" customFormat="1" ht="12.75" hidden="1">
      <c r="A6" s="4">
        <v>4</v>
      </c>
      <c r="B6" s="12"/>
      <c r="C6" s="4"/>
      <c r="D6" s="4"/>
      <c r="E6" s="4"/>
    </row>
    <row r="7" spans="1:5" s="9" customFormat="1" ht="12.75" hidden="1">
      <c r="A7" s="4"/>
      <c r="B7" s="4" t="s">
        <v>51</v>
      </c>
      <c r="C7" s="4"/>
      <c r="D7" s="4"/>
      <c r="E7" s="4">
        <f>E3+E4+E5+E6</f>
        <v>5927.99</v>
      </c>
    </row>
    <row r="8" spans="1:5" s="9" customFormat="1" ht="12.75" hidden="1">
      <c r="A8" s="14"/>
      <c r="B8" s="14"/>
      <c r="C8" s="14"/>
      <c r="D8" s="14"/>
      <c r="E8" s="14"/>
    </row>
    <row r="9" spans="1:5" s="9" customFormat="1" ht="17.25" customHeight="1" hidden="1">
      <c r="A9" s="1" t="s">
        <v>64</v>
      </c>
      <c r="B9" s="1"/>
      <c r="C9" s="1"/>
      <c r="D9" s="1"/>
      <c r="E9" s="1"/>
    </row>
    <row r="10" spans="1:5" s="9" customFormat="1" ht="12.75" hidden="1">
      <c r="A10" s="10" t="s">
        <v>1</v>
      </c>
      <c r="B10" s="11" t="s">
        <v>44</v>
      </c>
      <c r="C10" s="11" t="s">
        <v>2</v>
      </c>
      <c r="D10" s="11" t="s">
        <v>45</v>
      </c>
      <c r="E10" s="11" t="s">
        <v>46</v>
      </c>
    </row>
    <row r="11" spans="1:5" s="9" customFormat="1" ht="12.75" hidden="1">
      <c r="A11" s="4">
        <v>1</v>
      </c>
      <c r="B11" s="10" t="s">
        <v>62</v>
      </c>
      <c r="C11" s="4" t="s">
        <v>48</v>
      </c>
      <c r="D11" s="4"/>
      <c r="E11" s="4">
        <v>4313.2</v>
      </c>
    </row>
    <row r="12" spans="1:5" s="9" customFormat="1" ht="12.75" hidden="1">
      <c r="A12" s="4">
        <v>2</v>
      </c>
      <c r="B12" s="12"/>
      <c r="C12" s="4"/>
      <c r="D12" s="4"/>
      <c r="E12" s="4"/>
    </row>
    <row r="13" spans="1:5" s="9" customFormat="1" ht="12.75" hidden="1">
      <c r="A13" s="4">
        <v>3</v>
      </c>
      <c r="B13" s="4"/>
      <c r="C13" s="4"/>
      <c r="D13" s="4"/>
      <c r="E13" s="4"/>
    </row>
    <row r="14" spans="1:5" s="9" customFormat="1" ht="12.75" hidden="1">
      <c r="A14" s="4"/>
      <c r="B14" s="4" t="s">
        <v>51</v>
      </c>
      <c r="C14" s="4"/>
      <c r="D14" s="4"/>
      <c r="E14" s="4">
        <f>E11+E12+E13</f>
        <v>4313.2</v>
      </c>
    </row>
    <row r="15" spans="1:5" s="9" customFormat="1" ht="12.75" hidden="1">
      <c r="A15" s="14"/>
      <c r="B15" s="14"/>
      <c r="C15" s="14"/>
      <c r="D15" s="14"/>
      <c r="E15" s="14"/>
    </row>
    <row r="16" spans="1:5" s="9" customFormat="1" ht="17.25" customHeight="1">
      <c r="A16" s="1" t="s">
        <v>65</v>
      </c>
      <c r="B16" s="1"/>
      <c r="C16" s="1"/>
      <c r="D16" s="1"/>
      <c r="E16" s="1"/>
    </row>
    <row r="17" spans="1:5" s="9" customFormat="1" ht="12.75">
      <c r="A17" s="10" t="s">
        <v>1</v>
      </c>
      <c r="B17" s="11" t="s">
        <v>44</v>
      </c>
      <c r="C17" s="11" t="s">
        <v>2</v>
      </c>
      <c r="D17" s="11" t="s">
        <v>45</v>
      </c>
      <c r="E17" s="11" t="s">
        <v>46</v>
      </c>
    </row>
    <row r="18" spans="1:5" s="9" customFormat="1" ht="12.75">
      <c r="A18" s="4">
        <v>1</v>
      </c>
      <c r="B18" s="10" t="s">
        <v>66</v>
      </c>
      <c r="C18" s="4" t="s">
        <v>48</v>
      </c>
      <c r="D18" s="4"/>
      <c r="E18" s="4">
        <v>1489.23</v>
      </c>
    </row>
    <row r="19" spans="1:5" s="9" customFormat="1" ht="12.75" hidden="1">
      <c r="A19" s="4">
        <v>2</v>
      </c>
      <c r="B19" s="4"/>
      <c r="C19" s="4"/>
      <c r="D19" s="4"/>
      <c r="E19" s="4"/>
    </row>
    <row r="20" spans="1:5" s="9" customFormat="1" ht="12.75" hidden="1">
      <c r="A20" s="4"/>
      <c r="B20" s="4" t="s">
        <v>51</v>
      </c>
      <c r="C20" s="4"/>
      <c r="D20" s="4"/>
      <c r="E20" s="4">
        <f>E18+E19</f>
        <v>1489.23</v>
      </c>
    </row>
    <row r="21" spans="1:5" s="9" customFormat="1" ht="12.75" hidden="1">
      <c r="A21" s="14"/>
      <c r="B21" s="14"/>
      <c r="C21" s="14"/>
      <c r="D21" s="14"/>
      <c r="E21" s="14"/>
    </row>
    <row r="22" spans="1:5" s="16" customFormat="1" ht="21" customHeight="1">
      <c r="A22" s="15" t="s">
        <v>67</v>
      </c>
      <c r="B22" s="15"/>
      <c r="C22" s="15"/>
      <c r="D22" s="15"/>
      <c r="E22" s="15"/>
    </row>
    <row r="23" spans="1:5" s="9" customFormat="1" ht="12.75">
      <c r="A23" s="10" t="s">
        <v>1</v>
      </c>
      <c r="B23" s="11" t="s">
        <v>44</v>
      </c>
      <c r="C23" s="11" t="s">
        <v>2</v>
      </c>
      <c r="D23" s="11" t="s">
        <v>45</v>
      </c>
      <c r="E23" s="11" t="s">
        <v>46</v>
      </c>
    </row>
    <row r="24" spans="1:5" s="9" customFormat="1" ht="12.75">
      <c r="A24" s="4">
        <v>1</v>
      </c>
      <c r="B24" s="10" t="s">
        <v>68</v>
      </c>
      <c r="C24" s="4" t="s">
        <v>48</v>
      </c>
      <c r="D24" s="4" t="s">
        <v>69</v>
      </c>
      <c r="E24" s="4">
        <v>593.18</v>
      </c>
    </row>
    <row r="25" spans="1:5" s="9" customFormat="1" ht="32.25" customHeight="1">
      <c r="A25" s="4">
        <v>2</v>
      </c>
      <c r="B25" s="5" t="s">
        <v>70</v>
      </c>
      <c r="C25" s="4" t="s">
        <v>48</v>
      </c>
      <c r="D25" s="4"/>
      <c r="E25" s="4">
        <v>2043.54</v>
      </c>
    </row>
    <row r="26" spans="1:5" s="9" customFormat="1" ht="12.75" hidden="1">
      <c r="A26" s="4">
        <v>3</v>
      </c>
      <c r="B26" s="4"/>
      <c r="C26" s="4"/>
      <c r="D26" s="4"/>
      <c r="E26" s="4"/>
    </row>
    <row r="27" spans="1:5" s="9" customFormat="1" ht="12.75" hidden="1">
      <c r="A27" s="4">
        <v>4</v>
      </c>
      <c r="B27" s="4"/>
      <c r="C27" s="4"/>
      <c r="D27" s="4"/>
      <c r="E27" s="4"/>
    </row>
    <row r="28" spans="1:5" s="9" customFormat="1" ht="12.75" hidden="1">
      <c r="A28" s="4">
        <v>5</v>
      </c>
      <c r="B28" s="4"/>
      <c r="C28" s="4"/>
      <c r="D28" s="4"/>
      <c r="E28" s="4"/>
    </row>
    <row r="29" spans="1:5" s="9" customFormat="1" ht="12.75" hidden="1">
      <c r="A29" s="4"/>
      <c r="B29" s="4" t="s">
        <v>51</v>
      </c>
      <c r="C29" s="4"/>
      <c r="D29" s="4"/>
      <c r="E29" s="4">
        <f>E25+E28+E26+E27+E24</f>
        <v>2636.72</v>
      </c>
    </row>
    <row r="30" spans="1:5" s="9" customFormat="1" ht="12.75">
      <c r="A30" s="11" t="s">
        <v>52</v>
      </c>
      <c r="B30" s="11"/>
      <c r="C30" s="11"/>
      <c r="D30" s="11"/>
      <c r="E30" s="11"/>
    </row>
    <row r="31" spans="1:5" s="9" customFormat="1" ht="12.75">
      <c r="A31" s="10" t="s">
        <v>1</v>
      </c>
      <c r="B31" s="11" t="s">
        <v>44</v>
      </c>
      <c r="C31" s="11" t="s">
        <v>2</v>
      </c>
      <c r="D31" s="11" t="s">
        <v>45</v>
      </c>
      <c r="E31" s="11" t="s">
        <v>46</v>
      </c>
    </row>
    <row r="32" spans="1:5" s="9" customFormat="1" ht="12.75">
      <c r="A32" s="4">
        <v>1</v>
      </c>
      <c r="B32" s="10" t="s">
        <v>71</v>
      </c>
      <c r="C32" s="4" t="s">
        <v>48</v>
      </c>
      <c r="D32" s="4" t="s">
        <v>72</v>
      </c>
      <c r="E32" s="4">
        <v>404.54</v>
      </c>
    </row>
    <row r="33" spans="1:5" s="9" customFormat="1" ht="12.75">
      <c r="A33" s="4">
        <v>2</v>
      </c>
      <c r="B33" s="10" t="s">
        <v>73</v>
      </c>
      <c r="C33" s="10" t="s">
        <v>48</v>
      </c>
      <c r="D33" s="10" t="s">
        <v>74</v>
      </c>
      <c r="E33" s="11">
        <v>4820</v>
      </c>
    </row>
    <row r="34" spans="1:5" s="9" customFormat="1" ht="12.75">
      <c r="A34" s="4">
        <v>3</v>
      </c>
      <c r="B34" s="10" t="s">
        <v>75</v>
      </c>
      <c r="C34" s="10" t="s">
        <v>48</v>
      </c>
      <c r="D34" s="11"/>
      <c r="E34" s="11">
        <v>3810.59</v>
      </c>
    </row>
    <row r="35" spans="1:5" s="9" customFormat="1" ht="12.75" hidden="1">
      <c r="A35" s="4">
        <v>5</v>
      </c>
      <c r="B35" s="10"/>
      <c r="C35" s="10"/>
      <c r="D35" s="11"/>
      <c r="E35" s="11"/>
    </row>
    <row r="36" spans="1:5" s="9" customFormat="1" ht="12.75" hidden="1">
      <c r="A36" s="4"/>
      <c r="B36" s="4" t="s">
        <v>51</v>
      </c>
      <c r="C36" s="4"/>
      <c r="D36" s="4"/>
      <c r="E36" s="4">
        <f>E32+E33+E34</f>
        <v>9035.130000000001</v>
      </c>
    </row>
    <row r="37" spans="1:5" s="9" customFormat="1" ht="12.75">
      <c r="A37" s="11" t="s">
        <v>55</v>
      </c>
      <c r="B37" s="11"/>
      <c r="C37" s="11"/>
      <c r="D37" s="11"/>
      <c r="E37" s="11"/>
    </row>
    <row r="38" spans="1:5" s="9" customFormat="1" ht="12.75">
      <c r="A38" s="10" t="s">
        <v>1</v>
      </c>
      <c r="B38" s="11" t="s">
        <v>44</v>
      </c>
      <c r="C38" s="11" t="s">
        <v>2</v>
      </c>
      <c r="D38" s="11" t="s">
        <v>45</v>
      </c>
      <c r="E38" s="11" t="s">
        <v>46</v>
      </c>
    </row>
    <row r="39" spans="1:5" s="9" customFormat="1" ht="35.25" customHeight="1">
      <c r="A39" s="4">
        <v>1</v>
      </c>
      <c r="B39" s="12" t="s">
        <v>76</v>
      </c>
      <c r="C39" s="4" t="s">
        <v>48</v>
      </c>
      <c r="D39" s="4"/>
      <c r="E39" s="4">
        <v>34105.73</v>
      </c>
    </row>
    <row r="40" spans="1:5" s="9" customFormat="1" ht="46.5" customHeight="1">
      <c r="A40" s="4">
        <v>2</v>
      </c>
      <c r="B40" s="10" t="s">
        <v>77</v>
      </c>
      <c r="C40" s="10" t="s">
        <v>48</v>
      </c>
      <c r="D40" s="10"/>
      <c r="E40" s="11">
        <v>1086.05</v>
      </c>
    </row>
    <row r="41" spans="1:5" s="9" customFormat="1" ht="12.75">
      <c r="A41" s="4">
        <v>3</v>
      </c>
      <c r="B41" s="4" t="s">
        <v>78</v>
      </c>
      <c r="C41" s="10" t="s">
        <v>48</v>
      </c>
      <c r="D41" s="11"/>
      <c r="E41" s="11">
        <v>3774.67</v>
      </c>
    </row>
    <row r="42" spans="1:5" s="9" customFormat="1" ht="12.75" hidden="1">
      <c r="A42" s="4">
        <v>4</v>
      </c>
      <c r="B42" s="10"/>
      <c r="C42" s="10"/>
      <c r="D42" s="11"/>
      <c r="E42" s="11"/>
    </row>
    <row r="43" spans="1:5" s="9" customFormat="1" ht="12.75" hidden="1">
      <c r="A43" s="4">
        <v>5</v>
      </c>
      <c r="B43" s="10"/>
      <c r="C43" s="10"/>
      <c r="D43" s="11"/>
      <c r="E43" s="11"/>
    </row>
    <row r="44" spans="1:5" s="9" customFormat="1" ht="12.75" hidden="1">
      <c r="A44" s="4"/>
      <c r="B44" s="4" t="s">
        <v>51</v>
      </c>
      <c r="C44" s="4"/>
      <c r="D44" s="4"/>
      <c r="E44" s="4">
        <f>E40+E43+E41+E42+E39</f>
        <v>38966.450000000004</v>
      </c>
    </row>
    <row r="45" s="9" customFormat="1" ht="12.75" hidden="1"/>
    <row r="46" spans="1:5" s="9" customFormat="1" ht="12.75">
      <c r="A46" s="11" t="s">
        <v>79</v>
      </c>
      <c r="B46" s="11"/>
      <c r="C46" s="11"/>
      <c r="D46" s="11"/>
      <c r="E46" s="11"/>
    </row>
    <row r="47" spans="1:5" s="9" customFormat="1" ht="12.75">
      <c r="A47" s="10" t="s">
        <v>1</v>
      </c>
      <c r="B47" s="11" t="s">
        <v>44</v>
      </c>
      <c r="C47" s="11" t="s">
        <v>2</v>
      </c>
      <c r="D47" s="11" t="s">
        <v>45</v>
      </c>
      <c r="E47" s="11" t="s">
        <v>46</v>
      </c>
    </row>
    <row r="48" spans="1:5" s="9" customFormat="1" ht="12.75">
      <c r="A48" s="4">
        <v>1</v>
      </c>
      <c r="B48" s="4" t="s">
        <v>80</v>
      </c>
      <c r="C48" s="4" t="s">
        <v>48</v>
      </c>
      <c r="D48" s="4"/>
      <c r="E48" s="4">
        <v>13254.87</v>
      </c>
    </row>
    <row r="49" spans="1:5" s="9" customFormat="1" ht="12.75" hidden="1">
      <c r="A49" s="4">
        <v>2</v>
      </c>
      <c r="B49" s="10"/>
      <c r="C49" s="10"/>
      <c r="D49" s="10"/>
      <c r="E49" s="11"/>
    </row>
    <row r="50" spans="1:5" s="9" customFormat="1" ht="12.75" hidden="1">
      <c r="A50" s="4">
        <v>3</v>
      </c>
      <c r="B50" s="10"/>
      <c r="C50" s="10"/>
      <c r="D50" s="11"/>
      <c r="E50" s="11"/>
    </row>
    <row r="51" spans="1:5" s="9" customFormat="1" ht="12.75" hidden="1">
      <c r="A51" s="4">
        <v>4</v>
      </c>
      <c r="B51" s="10"/>
      <c r="C51" s="10"/>
      <c r="D51" s="11"/>
      <c r="E51" s="11"/>
    </row>
    <row r="52" spans="1:5" s="9" customFormat="1" ht="12.75" hidden="1">
      <c r="A52" s="4">
        <v>5</v>
      </c>
      <c r="B52" s="10"/>
      <c r="C52" s="10"/>
      <c r="D52" s="11"/>
      <c r="E52" s="11"/>
    </row>
    <row r="53" spans="1:5" s="9" customFormat="1" ht="12.75" hidden="1">
      <c r="A53" s="4"/>
      <c r="B53" s="4" t="s">
        <v>51</v>
      </c>
      <c r="C53" s="4"/>
      <c r="D53" s="4"/>
      <c r="E53" s="4">
        <f>E49+E52+E50+E51+E48</f>
        <v>13254.87</v>
      </c>
    </row>
    <row r="54" s="9" customFormat="1" ht="12.75" hidden="1"/>
    <row r="55" spans="1:5" s="9" customFormat="1" ht="12.75">
      <c r="A55" s="11" t="s">
        <v>81</v>
      </c>
      <c r="B55" s="11"/>
      <c r="C55" s="11"/>
      <c r="D55" s="11"/>
      <c r="E55" s="11"/>
    </row>
    <row r="56" spans="1:5" s="9" customFormat="1" ht="12.75">
      <c r="A56" s="10" t="s">
        <v>1</v>
      </c>
      <c r="B56" s="11" t="s">
        <v>44</v>
      </c>
      <c r="C56" s="11" t="s">
        <v>2</v>
      </c>
      <c r="D56" s="11" t="s">
        <v>45</v>
      </c>
      <c r="E56" s="11" t="s">
        <v>46</v>
      </c>
    </row>
    <row r="57" spans="1:5" s="9" customFormat="1" ht="12.75">
      <c r="A57" s="4">
        <v>1</v>
      </c>
      <c r="B57" s="12" t="s">
        <v>82</v>
      </c>
      <c r="C57" s="4" t="s">
        <v>48</v>
      </c>
      <c r="D57" s="4" t="s">
        <v>83</v>
      </c>
      <c r="E57" s="4">
        <v>1359.39</v>
      </c>
    </row>
    <row r="58" spans="1:5" s="9" customFormat="1" ht="12.75">
      <c r="A58" s="4">
        <v>2</v>
      </c>
      <c r="B58" s="10" t="s">
        <v>84</v>
      </c>
      <c r="C58" s="10" t="s">
        <v>48</v>
      </c>
      <c r="D58" s="10" t="s">
        <v>85</v>
      </c>
      <c r="E58" s="11">
        <v>7731.38</v>
      </c>
    </row>
    <row r="59" spans="1:5" s="9" customFormat="1" ht="12.75" hidden="1">
      <c r="A59" s="4">
        <v>3</v>
      </c>
      <c r="B59" s="10"/>
      <c r="C59" s="10"/>
      <c r="D59" s="17"/>
      <c r="E59" s="11"/>
    </row>
    <row r="60" spans="1:5" s="9" customFormat="1" ht="12.75" hidden="1">
      <c r="A60" s="4">
        <v>4</v>
      </c>
      <c r="B60" s="10"/>
      <c r="C60" s="10"/>
      <c r="D60" s="11"/>
      <c r="E60" s="11"/>
    </row>
    <row r="61" spans="1:5" s="9" customFormat="1" ht="12.75" hidden="1">
      <c r="A61" s="4">
        <v>5</v>
      </c>
      <c r="B61" s="10"/>
      <c r="C61" s="10"/>
      <c r="D61" s="11"/>
      <c r="E61" s="11"/>
    </row>
    <row r="62" spans="1:5" s="9" customFormat="1" ht="12.75" hidden="1">
      <c r="A62" s="4"/>
      <c r="B62" s="4" t="s">
        <v>51</v>
      </c>
      <c r="C62" s="4"/>
      <c r="D62" s="4"/>
      <c r="E62" s="4">
        <f>E58+E61+E59+E60+E57</f>
        <v>9090.77</v>
      </c>
    </row>
    <row r="63" s="9" customFormat="1" ht="12.75" hidden="1"/>
    <row r="64" spans="1:5" s="9" customFormat="1" ht="12.75">
      <c r="A64" s="11" t="s">
        <v>58</v>
      </c>
      <c r="B64" s="11"/>
      <c r="C64" s="11"/>
      <c r="D64" s="11"/>
      <c r="E64" s="11"/>
    </row>
    <row r="65" spans="1:5" s="9" customFormat="1" ht="12.75">
      <c r="A65" s="10" t="s">
        <v>1</v>
      </c>
      <c r="B65" s="11" t="s">
        <v>44</v>
      </c>
      <c r="C65" s="11" t="s">
        <v>2</v>
      </c>
      <c r="D65" s="11" t="s">
        <v>45</v>
      </c>
      <c r="E65" s="11" t="s">
        <v>46</v>
      </c>
    </row>
    <row r="66" spans="1:5" s="9" customFormat="1" ht="12.75">
      <c r="A66" s="4">
        <v>1</v>
      </c>
      <c r="B66" s="5" t="s">
        <v>86</v>
      </c>
      <c r="C66" s="10" t="s">
        <v>48</v>
      </c>
      <c r="D66" s="5" t="s">
        <v>87</v>
      </c>
      <c r="E66" s="4">
        <v>1115.29</v>
      </c>
    </row>
    <row r="67" spans="1:5" s="9" customFormat="1" ht="12.75">
      <c r="A67" s="4">
        <v>2</v>
      </c>
      <c r="B67" s="10" t="s">
        <v>88</v>
      </c>
      <c r="C67" s="10" t="s">
        <v>48</v>
      </c>
      <c r="D67" s="10" t="s">
        <v>89</v>
      </c>
      <c r="E67" s="11">
        <v>793.85</v>
      </c>
    </row>
    <row r="68" spans="1:5" ht="12.75" hidden="1">
      <c r="A68" s="18">
        <v>3</v>
      </c>
      <c r="B68" s="19"/>
      <c r="C68" s="19"/>
      <c r="D68" s="20"/>
      <c r="E68" s="20"/>
    </row>
    <row r="69" spans="1:5" ht="12.75" hidden="1">
      <c r="A69" s="18">
        <v>4</v>
      </c>
      <c r="B69" s="19"/>
      <c r="C69" s="19"/>
      <c r="D69" s="20"/>
      <c r="E69" s="20"/>
    </row>
    <row r="70" spans="1:5" ht="12.75" hidden="1">
      <c r="A70" s="18">
        <v>5</v>
      </c>
      <c r="B70" s="19"/>
      <c r="C70" s="19"/>
      <c r="D70" s="20"/>
      <c r="E70" s="20"/>
    </row>
    <row r="71" spans="1:5" ht="12.75" hidden="1">
      <c r="A71" s="21"/>
      <c r="B71" s="21" t="s">
        <v>51</v>
      </c>
      <c r="C71" s="21"/>
      <c r="D71" s="21"/>
      <c r="E71" s="21">
        <f>E67+E70+E68+E69+E66</f>
        <v>1909.1399999999999</v>
      </c>
    </row>
    <row r="72" ht="12.75" hidden="1"/>
    <row r="73" spans="1:5" ht="12.75" hidden="1">
      <c r="A73" s="22"/>
      <c r="B73" s="22"/>
      <c r="C73" s="22"/>
      <c r="D73" s="22"/>
      <c r="E73" s="22"/>
    </row>
    <row r="74" spans="1:5" ht="12.75" hidden="1">
      <c r="A74" s="23" t="s">
        <v>1</v>
      </c>
      <c r="B74" s="24" t="s">
        <v>44</v>
      </c>
      <c r="C74" s="24" t="s">
        <v>2</v>
      </c>
      <c r="D74" s="24" t="s">
        <v>45</v>
      </c>
      <c r="E74" s="24" t="s">
        <v>46</v>
      </c>
    </row>
    <row r="75" spans="1:5" ht="12.75" hidden="1">
      <c r="A75" s="18">
        <v>1</v>
      </c>
      <c r="B75" s="25"/>
      <c r="C75" s="18"/>
      <c r="D75" s="25"/>
      <c r="E75" s="18"/>
    </row>
    <row r="76" spans="1:5" ht="12.75" hidden="1">
      <c r="A76" s="18">
        <v>2</v>
      </c>
      <c r="B76" s="19"/>
      <c r="C76" s="18"/>
      <c r="D76" s="19"/>
      <c r="E76" s="20"/>
    </row>
    <row r="77" spans="1:5" ht="12.75" hidden="1">
      <c r="A77" s="18">
        <v>3</v>
      </c>
      <c r="B77" s="19"/>
      <c r="C77" s="18"/>
      <c r="D77" s="20"/>
      <c r="E77" s="20"/>
    </row>
    <row r="78" spans="1:5" ht="12.75" hidden="1">
      <c r="A78" s="18">
        <v>4</v>
      </c>
      <c r="B78" s="19"/>
      <c r="C78" s="19"/>
      <c r="D78" s="20"/>
      <c r="E78" s="20"/>
    </row>
    <row r="79" spans="1:5" ht="12.75" hidden="1">
      <c r="A79" s="18">
        <v>5</v>
      </c>
      <c r="B79" s="19"/>
      <c r="C79" s="19"/>
      <c r="D79" s="20"/>
      <c r="E79" s="20"/>
    </row>
    <row r="80" spans="1:5" ht="12.75" hidden="1">
      <c r="A80" s="21"/>
      <c r="B80" s="21" t="s">
        <v>51</v>
      </c>
      <c r="C80" s="21"/>
      <c r="D80" s="21"/>
      <c r="E80" s="21">
        <f>E76+E79+E77+E78+E75</f>
        <v>0</v>
      </c>
    </row>
    <row r="81" ht="12.75" hidden="1"/>
    <row r="82" spans="1:5" ht="12.75" hidden="1">
      <c r="A82" s="26"/>
      <c r="B82" s="26" t="s">
        <v>61</v>
      </c>
      <c r="C82" s="26"/>
      <c r="D82" s="26"/>
      <c r="E82" s="26">
        <f>E7+E14+E20+E29+E36+E44+E53+E62+E71+E80</f>
        <v>86623.5</v>
      </c>
    </row>
  </sheetData>
  <sheetProtection selectLockedCells="1" selectUnlockedCells="1"/>
  <mergeCells count="10">
    <mergeCell ref="A1:E1"/>
    <mergeCell ref="A9:E9"/>
    <mergeCell ref="A16:E16"/>
    <mergeCell ref="A22:E22"/>
    <mergeCell ref="A30:E30"/>
    <mergeCell ref="A37:E37"/>
    <mergeCell ref="A46:E46"/>
    <mergeCell ref="A55:E55"/>
    <mergeCell ref="A64:E64"/>
    <mergeCell ref="A73:E73"/>
  </mergeCells>
  <printOptions/>
  <pageMargins left="0.7875" right="0.7875" top="0.5986111111111111" bottom="0.46458333333333335" header="0.3333333333333333" footer="0.19930555555555557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2018-03-26T12:42:48Z</cp:lastPrinted>
  <dcterms:modified xsi:type="dcterms:W3CDTF">2018-04-02T06:20:08Z</dcterms:modified>
  <cp:category/>
  <cp:version/>
  <cp:contentType/>
  <cp:contentStatus/>
  <cp:revision>251</cp:revision>
</cp:coreProperties>
</file>