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1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<sst xmlns="http://schemas.openxmlformats.org/spreadsheetml/2006/main" count="362" uniqueCount="136">
  <si>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</si>
  <si>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</si>
  <si>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</si>
  <si>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</si>
  <si>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</si>
  <si>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</si>
  <si>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</si>
  <si>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</si>
  <si>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</si>
  <si>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</si>
  <si>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</si>
  <si>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</si>
  <si>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</si>
  <si>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</si>
  <si>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Смирновский</t>
  </si>
  <si>
    <t>137/3</t>
  </si>
  <si>
    <t>01.06.2013 г.</t>
  </si>
  <si>
    <t xml:space="preserve">Ремонт жилья </t>
  </si>
  <si>
    <t>Установка УУТЭ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</si>
  <si>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</si>
  <si>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</si>
  <si>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</si>
  <si>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</si>
  <si>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</si>
  <si>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</si>
  <si>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</si>
  <si>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</si>
  <si>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</si>
  <si>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</si>
  <si>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</si>
  <si>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</si>
  <si>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</si>
  <si>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</si>
  <si>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</si>
  <si>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</si>
  <si>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ГВС</t>
  </si>
  <si>
    <t>Отопление</t>
  </si>
  <si>
    <t>ХВ снабжение (СОИД)</t>
  </si>
  <si>
    <t>Эл.снабжение (СОИД)</t>
  </si>
  <si>
    <t>Тепловая энергия  ГВС (СОИД)</t>
  </si>
  <si>
    <t>Теплоноситель ( СОИД)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</si>
  <si>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</si>
  <si>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</si>
  <si>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</si>
  <si>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</si>
  <si>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</si>
  <si>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Лифт</t>
  </si>
  <si>
    <t>Антенна</t>
  </si>
  <si>
    <t>Январь 2017 г</t>
  </si>
  <si>
    <t>Вид работ</t>
  </si>
  <si>
    <t>Место проведения работ</t>
  </si>
  <si>
    <t>Сумма</t>
  </si>
  <si>
    <t xml:space="preserve">смена трубопровода ХВС </t>
  </si>
  <si>
    <t>Смирновский, 137/3</t>
  </si>
  <si>
    <t>кв. 48,52,56,60,64,68,72</t>
  </si>
  <si>
    <t xml:space="preserve">смена трубопровода ЦК </t>
  </si>
  <si>
    <t>ИТОГО</t>
  </si>
  <si>
    <t>Февраль 2017 г</t>
  </si>
  <si>
    <t xml:space="preserve">ремонт фановой трубы </t>
  </si>
  <si>
    <t>Под 2 техэтаж</t>
  </si>
  <si>
    <t>ремонт ливневки</t>
  </si>
  <si>
    <t>Под 3 тех этаж</t>
  </si>
  <si>
    <t>кв.37-69</t>
  </si>
  <si>
    <t>Благоустройство придомовой терриории: установка лавочек, урн</t>
  </si>
  <si>
    <t>Май 2016 г</t>
  </si>
  <si>
    <t>Апрель 2017</t>
  </si>
  <si>
    <t>ремонт эл. Освещения в подъездах</t>
  </si>
  <si>
    <t>1,2,3,4-й подъезд</t>
  </si>
  <si>
    <t>Май 2017</t>
  </si>
  <si>
    <t>смена трубопровода ф 110 мм</t>
  </si>
  <si>
    <t>кв.109 ЦК</t>
  </si>
  <si>
    <t>Июнь 2017 г</t>
  </si>
  <si>
    <t>подвал поливочный кран</t>
  </si>
  <si>
    <t>смена трубопровода ЦО</t>
  </si>
  <si>
    <t>подготовка к опрессовке внутренней системы ЦО</t>
  </si>
  <si>
    <t>Июль 2017 г</t>
  </si>
  <si>
    <t>ремонт мягкой кровли</t>
  </si>
  <si>
    <t>4-й подъезд</t>
  </si>
  <si>
    <t>смена трубопровода ХВС ф 40 мм</t>
  </si>
  <si>
    <t>Кв 5-9 (через перекрытие)</t>
  </si>
  <si>
    <t>Сентябрь 2017 г</t>
  </si>
  <si>
    <t>ремонт входа в подъезды (укладка плитки)</t>
  </si>
  <si>
    <t>Октябрь 2017 г</t>
  </si>
  <si>
    <t>ремонт мягкой кровли (частичный)</t>
  </si>
  <si>
    <t>Декабрь 2017 г</t>
  </si>
  <si>
    <t>ремонт входа в подъезды (укладка плитки) (прошу снять работу с сентября 2017 г изменение в видах работ)</t>
  </si>
  <si>
    <t>ремонт входа в подъезды (укладка плитки) (прошу добавить работу в сентябрь 2017 г изменение в видах работ)</t>
  </si>
  <si>
    <t>ВСЕГО</t>
  </si>
  <si>
    <t>Январь 2017 г.</t>
  </si>
  <si>
    <t>Т/о УУТЭ ЦО и ГВС</t>
  </si>
  <si>
    <t>устройство табличек при входе в подъезды и выходы на кровлю</t>
  </si>
  <si>
    <t>Под 1-4</t>
  </si>
  <si>
    <t>обход и осмотр подвала и инженерных коммуникаций</t>
  </si>
  <si>
    <t>замена подвальных окон</t>
  </si>
  <si>
    <t>Март 2017</t>
  </si>
  <si>
    <t>ремонт эл. Освещения над подъездом (смена ламп, фотореле)</t>
  </si>
  <si>
    <t>1-2 подъезд</t>
  </si>
  <si>
    <t>благоустройство придомовой территории (окраска лавочек, поручней, ограждений, МАФ -силами жителей)</t>
  </si>
  <si>
    <t>слив воды из системы</t>
  </si>
  <si>
    <t>закрытие отопительного периода</t>
  </si>
  <si>
    <t>дезинсекция подвальных помещений</t>
  </si>
  <si>
    <t>ремонт эл. Освещения в подъезде (смена ламп)</t>
  </si>
  <si>
    <t>благоустройство придомовой территории (окраска метал стоек, поручней, урн/материал жителей)</t>
  </si>
  <si>
    <t>благустройство придомовой территории (окраска деревьев и бордюров)</t>
  </si>
  <si>
    <t>ремонт э/освещения в тамбуре и над подъездом</t>
  </si>
  <si>
    <t>Под 4</t>
  </si>
  <si>
    <t>гидравлические испытания внутридомовой системы ЦО</t>
  </si>
  <si>
    <t>Смирновский 137/3</t>
  </si>
  <si>
    <t>смена трубопровода ХВС</t>
  </si>
  <si>
    <t>подвал</t>
  </si>
  <si>
    <t xml:space="preserve">смена трубопровода </t>
  </si>
  <si>
    <t>Кв 16-20</t>
  </si>
  <si>
    <t>закрытие ЩЭ (установка замка) и ремонт электроосвещения внад подъездом (смена лампы)</t>
  </si>
  <si>
    <t>Кв 76 (4-й подъезд)</t>
  </si>
  <si>
    <t>Август 2017 г</t>
  </si>
  <si>
    <t>установка адресных табличек</t>
  </si>
  <si>
    <t xml:space="preserve">ремонт э/освещения в подъезде </t>
  </si>
  <si>
    <t>1-й подъезд</t>
  </si>
  <si>
    <t>закрытие ЩЭ (установка замка)</t>
  </si>
  <si>
    <t>Кв 93, 117, 127</t>
  </si>
  <si>
    <t>ремонт электроосвещения в подвале</t>
  </si>
  <si>
    <t xml:space="preserve">ликвидация воздушных пробок в стояках </t>
  </si>
  <si>
    <t>кв.39,43,47,51,55,59,63,67,71,110,114,118,122,126,130,134,138,14,111,115,119,123,127,131,135,139,143</t>
  </si>
  <si>
    <t>осмотр вентиляционных каналов</t>
  </si>
  <si>
    <t>кв. 64,75,76,77,116,129</t>
  </si>
  <si>
    <t>смена трубопровода ф 32 мм</t>
  </si>
  <si>
    <t>кв. 1 ГВС п/п</t>
  </si>
  <si>
    <t>Ноябрь 2017 г</t>
  </si>
  <si>
    <t>ремонт э/освещения в подъезде (установка датчика движения, смена ламп)</t>
  </si>
  <si>
    <t>установка замка на ЩЭ жилого дома</t>
  </si>
  <si>
    <t>6-й этаж</t>
  </si>
  <si>
    <t>ремонт э/освещения узла учета</t>
  </si>
  <si>
    <t>установка замка</t>
  </si>
  <si>
    <t>кв. 54 ЦК</t>
  </si>
  <si>
    <t>ремонт электроснабжения (смена автоматов в ЩЭ)</t>
  </si>
  <si>
    <t>кв. 62-64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</si>
</sst>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9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4" fontId="0" fillId="0" borderId="0" xfId="0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 wrapText="1"/>
    </xf>
    <xf numFmtId="164" fontId="4" fillId="0" borderId="1" xfId="0" applyFont="1" applyFill="1" applyBorder="1" applyAlignment="1">
      <alignment horizontal="justify" wrapText="1"/>
    </xf>
    <xf numFmtId="164" fontId="4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3" fillId="0" borderId="1" xfId="0" applyFont="1" applyFill="1" applyBorder="1" applyAlignment="1">
      <alignment horizontal="justify" wrapText="1"/>
    </xf>
    <xf numFmtId="164" fontId="3" fillId="0" borderId="1" xfId="0" applyFont="1" applyFill="1" applyBorder="1" applyAlignment="1">
      <alignment horizontal="center"/>
    </xf>
    <xf numFmtId="164" fontId="2" fillId="0" borderId="0" xfId="0" applyFont="1" applyFill="1" applyAlignment="1">
      <alignment wrapText="1"/>
    </xf>
    <xf numFmtId="164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7" fillId="2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wrapText="1"/>
    </xf>
    <xf numFmtId="164" fontId="8" fillId="2" borderId="0" xfId="0" applyFont="1" applyFill="1" applyAlignment="1">
      <alignment horizontal="center"/>
    </xf>
    <xf numFmtId="164" fontId="8" fillId="2" borderId="0" xfId="0" applyFont="1" applyFill="1" applyAlignment="1">
      <alignment horizontal="center" wrapText="1"/>
    </xf>
    <xf numFmtId="166" fontId="3" fillId="0" borderId="1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 wrapText="1"/>
    </xf>
    <xf numFmtId="164" fontId="1" fillId="0" borderId="1" xfId="0" applyFont="1" applyFill="1" applyBorder="1" applyAlignment="1">
      <alignment horizontal="left" wrapText="1"/>
    </xf>
    <xf numFmtId="164" fontId="7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907">
          <cell r="E1907">
            <v>69987.15</v>
          </cell>
          <cell r="F1907">
            <v>280135.07</v>
          </cell>
          <cell r="G1907">
            <v>449852.4000000001</v>
          </cell>
          <cell r="H1907">
            <v>478063.70000000007</v>
          </cell>
          <cell r="I1907">
            <v>207137.53000000003</v>
          </cell>
          <cell r="J1907">
            <v>551061.24</v>
          </cell>
          <cell r="K1907">
            <v>41775.84999999998</v>
          </cell>
        </row>
        <row r="1908">
          <cell r="E1908">
            <v>7216.67</v>
          </cell>
          <cell r="F1908">
            <v>-7216.67</v>
          </cell>
          <cell r="G1908">
            <v>0</v>
          </cell>
          <cell r="H1908">
            <v>70.01</v>
          </cell>
          <cell r="I1908">
            <v>0</v>
          </cell>
          <cell r="J1908">
            <v>-7146.66</v>
          </cell>
          <cell r="K1908">
            <v>7146.66</v>
          </cell>
        </row>
        <row r="1909">
          <cell r="E1909">
            <v>0</v>
          </cell>
          <cell r="F1909">
            <v>5400</v>
          </cell>
          <cell r="G1909">
            <v>0</v>
          </cell>
          <cell r="H1909">
            <v>0</v>
          </cell>
          <cell r="I1909">
            <v>0</v>
          </cell>
          <cell r="J1909">
            <v>5400</v>
          </cell>
          <cell r="K1909">
            <v>0</v>
          </cell>
        </row>
        <row r="1910"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</row>
        <row r="1911"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</row>
        <row r="1912"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</row>
        <row r="1914">
          <cell r="E1914">
            <v>31306.61</v>
          </cell>
          <cell r="F1914">
            <v>101683.56</v>
          </cell>
          <cell r="G1914">
            <v>168120.07</v>
          </cell>
          <cell r="H1914">
            <v>178597.45</v>
          </cell>
          <cell r="I1914">
            <v>150199.31999999998</v>
          </cell>
          <cell r="J1914">
            <v>130081.69000000003</v>
          </cell>
          <cell r="K1914">
            <v>20829.22999999998</v>
          </cell>
        </row>
        <row r="1915">
          <cell r="E1915">
            <v>25089.17</v>
          </cell>
          <cell r="F1915">
            <v>-25089.17</v>
          </cell>
          <cell r="G1915">
            <v>157121.55</v>
          </cell>
          <cell r="H1915">
            <v>166913.51</v>
          </cell>
          <cell r="I1915">
            <v>157121.55</v>
          </cell>
          <cell r="J1915">
            <v>-15297.209999999963</v>
          </cell>
          <cell r="K1915">
            <v>15297.209999999963</v>
          </cell>
        </row>
        <row r="1916">
          <cell r="E1916">
            <v>4171.03</v>
          </cell>
          <cell r="F1916">
            <v>97703.04</v>
          </cell>
          <cell r="G1916">
            <v>52373.86999999998</v>
          </cell>
          <cell r="H1916">
            <v>55637.850000000006</v>
          </cell>
          <cell r="I1916">
            <v>1250</v>
          </cell>
          <cell r="J1916">
            <v>152090.89</v>
          </cell>
          <cell r="K1916">
            <v>907.0499999999738</v>
          </cell>
        </row>
        <row r="1917">
          <cell r="E1917">
            <v>3112.8</v>
          </cell>
          <cell r="F1917">
            <v>-320.87</v>
          </cell>
          <cell r="G1917">
            <v>39280.42999999999</v>
          </cell>
          <cell r="H1917">
            <v>41728.35999999999</v>
          </cell>
          <cell r="I1917">
            <v>38138.87999999999</v>
          </cell>
          <cell r="J1917">
            <v>3268.6100000000006</v>
          </cell>
          <cell r="K1917">
            <v>664.8700000000026</v>
          </cell>
        </row>
        <row r="1918">
          <cell r="E1918">
            <v>1769.1</v>
          </cell>
          <cell r="F1918">
            <v>-19537.63</v>
          </cell>
          <cell r="G1918">
            <v>9252.759999999997</v>
          </cell>
          <cell r="H1918">
            <v>9829.34</v>
          </cell>
          <cell r="I1918">
            <v>17280</v>
          </cell>
          <cell r="J1918">
            <v>-26988.29</v>
          </cell>
          <cell r="K1918">
            <v>1192.5199999999968</v>
          </cell>
        </row>
        <row r="1919">
          <cell r="E1919">
            <v>50.17</v>
          </cell>
          <cell r="F1919">
            <v>952.06</v>
          </cell>
          <cell r="G1919">
            <v>261.84</v>
          </cell>
          <cell r="H1919">
            <v>278.17</v>
          </cell>
          <cell r="I1919">
            <v>0</v>
          </cell>
          <cell r="J1919">
            <v>1230.23</v>
          </cell>
          <cell r="K1919">
            <v>33.839999999999975</v>
          </cell>
        </row>
        <row r="1920">
          <cell r="E1920">
            <v>12702.1</v>
          </cell>
          <cell r="F1920">
            <v>-12702.1</v>
          </cell>
          <cell r="G1920">
            <v>82925.27000000002</v>
          </cell>
          <cell r="H1920">
            <v>88093.24</v>
          </cell>
          <cell r="I1920">
            <v>82925.27000000002</v>
          </cell>
          <cell r="J1920">
            <v>-7534.130000000019</v>
          </cell>
          <cell r="K1920">
            <v>7534.130000000019</v>
          </cell>
        </row>
        <row r="1921">
          <cell r="E1921">
            <v>6175.09</v>
          </cell>
          <cell r="F1921">
            <v>-503006.69</v>
          </cell>
          <cell r="G1921">
            <v>32297.190000000002</v>
          </cell>
          <cell r="H1921">
            <v>34309.990000000005</v>
          </cell>
          <cell r="I1921">
            <v>204648.80873999995</v>
          </cell>
          <cell r="J1921">
            <v>-673345.50874</v>
          </cell>
          <cell r="K1921">
            <v>4162.289999999994</v>
          </cell>
        </row>
        <row r="1922">
          <cell r="E1922">
            <v>1585.37</v>
          </cell>
          <cell r="F1922">
            <v>27317.48</v>
          </cell>
          <cell r="G1922">
            <v>8292.119999999999</v>
          </cell>
          <cell r="H1922">
            <v>8809.34</v>
          </cell>
          <cell r="I1922">
            <v>0</v>
          </cell>
          <cell r="J1922">
            <v>36126.82</v>
          </cell>
          <cell r="K1922">
            <v>1068.1499999999978</v>
          </cell>
        </row>
        <row r="1924">
          <cell r="E1924">
            <v>25305.08</v>
          </cell>
          <cell r="F1924">
            <v>-25305.08</v>
          </cell>
          <cell r="G1924">
            <v>190133.60000000006</v>
          </cell>
          <cell r="H1924">
            <v>201473.63</v>
          </cell>
          <cell r="I1924">
            <v>190133.60000000006</v>
          </cell>
          <cell r="J1924">
            <v>-13965.050000000076</v>
          </cell>
          <cell r="K1924">
            <v>13965.050000000047</v>
          </cell>
        </row>
        <row r="1925">
          <cell r="E1925">
            <v>384203.22</v>
          </cell>
          <cell r="F1925">
            <v>-384203.22</v>
          </cell>
          <cell r="G1925">
            <v>1388415.66</v>
          </cell>
          <cell r="H1925">
            <v>1301568</v>
          </cell>
          <cell r="I1925">
            <v>1388415.66</v>
          </cell>
          <cell r="J1925">
            <v>-471050.8799999999</v>
          </cell>
          <cell r="K1925">
            <v>471050.8799999999</v>
          </cell>
        </row>
        <row r="1926">
          <cell r="E1926">
            <v>524877.21</v>
          </cell>
          <cell r="F1926">
            <v>-524877.21</v>
          </cell>
          <cell r="G1926">
            <v>2023871.65</v>
          </cell>
          <cell r="H1926">
            <v>2160832.14</v>
          </cell>
          <cell r="I1926">
            <v>2023871.65</v>
          </cell>
          <cell r="J1926">
            <v>-387916.71999999974</v>
          </cell>
          <cell r="K1926">
            <v>387916.71999999974</v>
          </cell>
        </row>
        <row r="1927">
          <cell r="E1927">
            <v>0</v>
          </cell>
          <cell r="F1927">
            <v>0</v>
          </cell>
          <cell r="G1927">
            <v>8630.08</v>
          </cell>
          <cell r="H1927">
            <v>8243.28</v>
          </cell>
          <cell r="I1927">
            <v>8630.08</v>
          </cell>
          <cell r="J1927">
            <v>-386.7999999999993</v>
          </cell>
          <cell r="K1927">
            <v>386.7999999999993</v>
          </cell>
        </row>
        <row r="1928">
          <cell r="E1928">
            <v>0</v>
          </cell>
          <cell r="F1928">
            <v>0</v>
          </cell>
          <cell r="G1928">
            <v>158880.11</v>
          </cell>
          <cell r="H1928">
            <v>151775.15</v>
          </cell>
          <cell r="I1928">
            <v>158880.11</v>
          </cell>
          <cell r="J1928">
            <v>-7104.959999999992</v>
          </cell>
          <cell r="K1928">
            <v>7104.959999999992</v>
          </cell>
        </row>
        <row r="1929">
          <cell r="E1929">
            <v>0</v>
          </cell>
          <cell r="F1929">
            <v>0</v>
          </cell>
          <cell r="G1929">
            <v>35429.12</v>
          </cell>
          <cell r="H1929">
            <v>30140.57</v>
          </cell>
          <cell r="I1929">
            <v>35429.12</v>
          </cell>
          <cell r="J1929">
            <v>-5288.550000000003</v>
          </cell>
          <cell r="K1929">
            <v>5288.550000000003</v>
          </cell>
        </row>
        <row r="1930">
          <cell r="E1930">
            <v>0</v>
          </cell>
          <cell r="F1930">
            <v>0</v>
          </cell>
          <cell r="G1930">
            <v>6898.210000000001</v>
          </cell>
          <cell r="H1930">
            <v>6162.82</v>
          </cell>
          <cell r="I1930">
            <v>6898.210000000001</v>
          </cell>
          <cell r="J1930">
            <v>-735.3900000000012</v>
          </cell>
          <cell r="K1930">
            <v>735.3900000000012</v>
          </cell>
        </row>
        <row r="1931">
          <cell r="E1931">
            <v>14695.13</v>
          </cell>
          <cell r="F1931">
            <v>-14695.13</v>
          </cell>
          <cell r="G1931">
            <v>93400.92000000003</v>
          </cell>
          <cell r="H1931">
            <v>99524.06999999999</v>
          </cell>
          <cell r="I1931">
            <v>93400.92000000003</v>
          </cell>
          <cell r="J1931">
            <v>-8571.98000000004</v>
          </cell>
          <cell r="K1931">
            <v>8571.98000000004</v>
          </cell>
        </row>
        <row r="1932">
          <cell r="E1932">
            <v>2189.17</v>
          </cell>
          <cell r="F1932">
            <v>-2189.17</v>
          </cell>
          <cell r="G1932">
            <v>16203</v>
          </cell>
          <cell r="H1932">
            <v>17358.25</v>
          </cell>
          <cell r="I1932">
            <v>16203</v>
          </cell>
          <cell r="J1932">
            <v>-1033.92</v>
          </cell>
          <cell r="K1932">
            <v>1033.9199999999983</v>
          </cell>
        </row>
        <row r="1933">
          <cell r="E1933">
            <v>28164.29</v>
          </cell>
          <cell r="F1933">
            <v>-28164.29</v>
          </cell>
          <cell r="G1933">
            <v>179177.76</v>
          </cell>
          <cell r="H1933">
            <v>190777.37999999998</v>
          </cell>
          <cell r="I1933">
            <v>179177.76</v>
          </cell>
          <cell r="J1933">
            <v>-16564.670000000042</v>
          </cell>
          <cell r="K1933">
            <v>16564.670000000042</v>
          </cell>
        </row>
        <row r="1934">
          <cell r="E1934">
            <v>29613.35</v>
          </cell>
          <cell r="F1934">
            <v>-29613.35</v>
          </cell>
          <cell r="G1934">
            <v>190615.20000000004</v>
          </cell>
          <cell r="H1934">
            <v>201822.30000000002</v>
          </cell>
          <cell r="I1934">
            <v>190615.20000000004</v>
          </cell>
          <cell r="J1934">
            <v>-18406.25000000003</v>
          </cell>
          <cell r="K1934">
            <v>18406.25000000003</v>
          </cell>
        </row>
        <row r="1935">
          <cell r="E1935">
            <v>33783.7</v>
          </cell>
          <cell r="F1935">
            <v>-33783.7</v>
          </cell>
          <cell r="G1935">
            <v>216348.91000000003</v>
          </cell>
          <cell r="H1935">
            <v>230380.41999999998</v>
          </cell>
          <cell r="I1935">
            <v>216348.91000000003</v>
          </cell>
          <cell r="J1935">
            <v>-19752.19000000006</v>
          </cell>
          <cell r="K1935">
            <v>19752.19000000006</v>
          </cell>
        </row>
        <row r="1936">
          <cell r="E1936">
            <v>58392.13</v>
          </cell>
          <cell r="F1936">
            <v>-58392.13</v>
          </cell>
          <cell r="G1936">
            <v>334012.73</v>
          </cell>
          <cell r="H1936">
            <v>356588.01000000007</v>
          </cell>
          <cell r="I1936">
            <v>334012.73</v>
          </cell>
          <cell r="J1936">
            <v>-35816.84999999992</v>
          </cell>
          <cell r="K1936">
            <v>35816.84999999992</v>
          </cell>
        </row>
        <row r="1937">
          <cell r="E1937">
            <v>15.09</v>
          </cell>
          <cell r="F1937">
            <v>0</v>
          </cell>
          <cell r="G1937">
            <v>105.63000000000001</v>
          </cell>
          <cell r="H1937">
            <v>105.63000000000001</v>
          </cell>
          <cell r="I1937">
            <v>105.63000000000001</v>
          </cell>
          <cell r="J1937">
            <v>0</v>
          </cell>
          <cell r="K1937">
            <v>15.090000000000003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80" zoomScaleNormal="80" workbookViewId="0" topLeftCell="B1">
      <selection activeCell="D69" sqref="D69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21.421875" style="0" customWidth="1"/>
    <col min="6" max="6" width="22.2812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2.00390625" style="0" customWidth="1"/>
    <col min="12" max="12" width="23.71093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9.2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53</v>
      </c>
      <c r="B5" s="5" t="s">
        <v>14</v>
      </c>
      <c r="C5" s="7" t="s">
        <v>15</v>
      </c>
      <c r="D5" s="3"/>
      <c r="E5" s="3"/>
      <c r="F5" s="3"/>
      <c r="G5" s="3"/>
      <c r="H5" s="3"/>
      <c r="I5" s="3"/>
      <c r="J5" s="3"/>
      <c r="K5" s="3"/>
      <c r="L5" s="5" t="s">
        <v>16</v>
      </c>
    </row>
    <row r="6" spans="1:12" s="2" customFormat="1" ht="12.75" hidden="1">
      <c r="A6" s="3">
        <v>1</v>
      </c>
      <c r="B6" s="3"/>
      <c r="C6" s="3"/>
      <c r="D6" s="3" t="s">
        <v>17</v>
      </c>
      <c r="E6" s="4">
        <f>'[1]Лицевые счета домов свод'!E1907</f>
        <v>69987.15</v>
      </c>
      <c r="F6" s="4">
        <f>'[1]Лицевые счета домов свод'!F1907</f>
        <v>280135.07</v>
      </c>
      <c r="G6" s="4">
        <f>'[1]Лицевые счета домов свод'!G1907</f>
        <v>449852.4000000001</v>
      </c>
      <c r="H6" s="4">
        <f>'[1]Лицевые счета домов свод'!H1907</f>
        <v>478063.70000000007</v>
      </c>
      <c r="I6" s="4">
        <f>'[1]Лицевые счета домов свод'!I1907</f>
        <v>207137.53000000003</v>
      </c>
      <c r="J6" s="4">
        <f>'[1]Лицевые счета домов свод'!J1907</f>
        <v>551061.24</v>
      </c>
      <c r="K6" s="4">
        <f>'[1]Лицевые счета домов свод'!K1907</f>
        <v>41775.84999999998</v>
      </c>
      <c r="L6" s="3"/>
    </row>
    <row r="7" spans="1:12" s="2" customFormat="1" ht="12.75" hidden="1">
      <c r="A7" s="3"/>
      <c r="B7" s="3"/>
      <c r="C7" s="3"/>
      <c r="D7" s="3" t="s">
        <v>18</v>
      </c>
      <c r="E7" s="4">
        <f>'[1]Лицевые счета домов свод'!E1908</f>
        <v>7216.67</v>
      </c>
      <c r="F7" s="4">
        <f>'[1]Лицевые счета домов свод'!F1908</f>
        <v>-7216.67</v>
      </c>
      <c r="G7" s="4">
        <f>'[1]Лицевые счета домов свод'!G1908</f>
        <v>0</v>
      </c>
      <c r="H7" s="4">
        <f>'[1]Лицевые счета домов свод'!H1908</f>
        <v>70.01</v>
      </c>
      <c r="I7" s="4">
        <f>'[1]Лицевые счета домов свод'!I1908</f>
        <v>0</v>
      </c>
      <c r="J7" s="4">
        <f>'[1]Лицевые счета домов свод'!J1908</f>
        <v>-7146.66</v>
      </c>
      <c r="K7" s="4">
        <f>'[1]Лицевые счета домов свод'!K1908</f>
        <v>7146.66</v>
      </c>
      <c r="L7" s="3"/>
    </row>
    <row r="8" spans="1:12" s="2" customFormat="1" ht="12.75" hidden="1">
      <c r="A8" s="3"/>
      <c r="B8" s="3"/>
      <c r="C8" s="3"/>
      <c r="D8" s="3" t="s">
        <v>19</v>
      </c>
      <c r="E8" s="4">
        <f>'[1]Лицевые счета домов свод'!E1909</f>
        <v>0</v>
      </c>
      <c r="F8" s="4">
        <f>'[1]Лицевые счета домов свод'!F1909</f>
        <v>5400</v>
      </c>
      <c r="G8" s="4">
        <f>'[1]Лицевые счета домов свод'!G1909</f>
        <v>0</v>
      </c>
      <c r="H8" s="4">
        <f>'[1]Лицевые счета домов свод'!H1909</f>
        <v>0</v>
      </c>
      <c r="I8" s="4">
        <f>'[1]Лицевые счета домов свод'!I1909</f>
        <v>0</v>
      </c>
      <c r="J8" s="4">
        <f>'[1]Лицевые счета домов свод'!J1909</f>
        <v>5400</v>
      </c>
      <c r="K8" s="4">
        <f>'[1]Лицевые счета домов свод'!K1909</f>
        <v>0</v>
      </c>
      <c r="L8" s="3"/>
    </row>
    <row r="9" spans="1:12" s="2" customFormat="1" ht="12.75" hidden="1">
      <c r="A9" s="3"/>
      <c r="B9" s="3"/>
      <c r="C9" s="3"/>
      <c r="D9" s="3" t="s">
        <v>20</v>
      </c>
      <c r="E9" s="4">
        <f>'[1]Лицевые счета домов свод'!E1910</f>
        <v>0</v>
      </c>
      <c r="F9" s="4">
        <f>'[1]Лицевые счета домов свод'!F1910</f>
        <v>0</v>
      </c>
      <c r="G9" s="4">
        <f>'[1]Лицевые счета домов свод'!G1910</f>
        <v>0</v>
      </c>
      <c r="H9" s="4">
        <f>'[1]Лицевые счета домов свод'!H1910</f>
        <v>0</v>
      </c>
      <c r="I9" s="4">
        <f>'[1]Лицевые счета домов свод'!I1910</f>
        <v>0</v>
      </c>
      <c r="J9" s="4">
        <f>'[1]Лицевые счета домов свод'!J1910</f>
        <v>0</v>
      </c>
      <c r="K9" s="4">
        <f>'[1]Лицевые счета домов свод'!K1910</f>
        <v>0</v>
      </c>
      <c r="L9" s="3"/>
    </row>
    <row r="10" spans="1:12" s="2" customFormat="1" ht="12.75" hidden="1">
      <c r="A10" s="3"/>
      <c r="B10" s="3"/>
      <c r="C10" s="3"/>
      <c r="D10" s="3" t="s">
        <v>21</v>
      </c>
      <c r="E10" s="4">
        <f>'[1]Лицевые счета домов свод'!E1911</f>
        <v>0</v>
      </c>
      <c r="F10" s="4">
        <f>'[1]Лицевые счета домов свод'!F1911</f>
        <v>0</v>
      </c>
      <c r="G10" s="4">
        <f>'[1]Лицевые счета домов свод'!G1911</f>
        <v>0</v>
      </c>
      <c r="H10" s="4">
        <f>'[1]Лицевые счета домов свод'!H1911</f>
        <v>0</v>
      </c>
      <c r="I10" s="4">
        <f>'[1]Лицевые счета домов свод'!I1911</f>
        <v>0</v>
      </c>
      <c r="J10" s="4">
        <f>'[1]Лицевые счета домов свод'!J1911</f>
        <v>0</v>
      </c>
      <c r="K10" s="4">
        <f>'[1]Лицевые счета домов свод'!K1911</f>
        <v>0</v>
      </c>
      <c r="L10" s="3"/>
    </row>
    <row r="11" spans="1:12" s="2" customFormat="1" ht="12.75" hidden="1">
      <c r="A11" s="3"/>
      <c r="B11" s="3"/>
      <c r="C11" s="3"/>
      <c r="D11" s="3" t="s">
        <v>22</v>
      </c>
      <c r="E11" s="4">
        <f>'[1]Лицевые счета домов свод'!E1912</f>
        <v>0</v>
      </c>
      <c r="F11" s="4">
        <f>'[1]Лицевые счета домов свод'!F1912</f>
        <v>0</v>
      </c>
      <c r="G11" s="4">
        <f>'[1]Лицевые счета домов свод'!G1912</f>
        <v>0</v>
      </c>
      <c r="H11" s="4">
        <f>'[1]Лицевые счета домов свод'!H1912</f>
        <v>0</v>
      </c>
      <c r="I11" s="4">
        <f>'[1]Лицевые счета домов свод'!I1912</f>
        <v>0</v>
      </c>
      <c r="J11" s="4">
        <f>'[1]Лицевые счета домов свод'!J1912</f>
        <v>0</v>
      </c>
      <c r="K11" s="4">
        <f>'[1]Лицевые счета домов свод'!K1912</f>
        <v>0</v>
      </c>
      <c r="L11" s="3"/>
    </row>
    <row r="12" spans="1:12" s="2" customFormat="1" ht="12.75" hidden="1">
      <c r="A12" s="3"/>
      <c r="B12" s="3"/>
      <c r="C12" s="3"/>
      <c r="D12" s="4" t="s">
        <v>23</v>
      </c>
      <c r="E12" s="4">
        <f>SUM(E6:E11)</f>
        <v>77203.81999999999</v>
      </c>
      <c r="F12" s="4">
        <f>SUM(F6:F11)</f>
        <v>278318.4</v>
      </c>
      <c r="G12" s="4">
        <f>SUM(G6:G11)</f>
        <v>449852.4000000001</v>
      </c>
      <c r="H12" s="4">
        <f>SUM(H6:H11)</f>
        <v>478133.7100000001</v>
      </c>
      <c r="I12" s="4">
        <f>SUM(I6:I11)</f>
        <v>207137.53000000003</v>
      </c>
      <c r="J12" s="4">
        <f>SUM(J6:J11)</f>
        <v>549314.58</v>
      </c>
      <c r="K12" s="8">
        <f>SUM(K6:K11)</f>
        <v>48922.50999999998</v>
      </c>
      <c r="L12" s="3"/>
    </row>
    <row r="13" spans="1:12" s="2" customFormat="1" ht="14.25" customHeight="1" hidden="1">
      <c r="A13" s="3"/>
      <c r="B13" s="3"/>
      <c r="C13" s="3"/>
      <c r="D13" s="9" t="s">
        <v>24</v>
      </c>
      <c r="E13" s="4">
        <f>'[1]Лицевые счета домов свод'!E1914</f>
        <v>31306.61</v>
      </c>
      <c r="F13" s="4">
        <f>'[1]Лицевые счета домов свод'!F1914</f>
        <v>101683.56</v>
      </c>
      <c r="G13" s="4">
        <f>'[1]Лицевые счета домов свод'!G1914</f>
        <v>168120.07</v>
      </c>
      <c r="H13" s="4">
        <f>'[1]Лицевые счета домов свод'!H1914</f>
        <v>178597.45</v>
      </c>
      <c r="I13" s="4">
        <f>'[1]Лицевые счета домов свод'!I1914</f>
        <v>150199.31999999998</v>
      </c>
      <c r="J13" s="4">
        <f>'[1]Лицевые счета домов свод'!J1914</f>
        <v>130081.69000000003</v>
      </c>
      <c r="K13" s="4">
        <f>'[1]Лицевые счета домов свод'!K1914</f>
        <v>20829.22999999998</v>
      </c>
      <c r="L13" s="3"/>
    </row>
    <row r="14" spans="1:12" s="2" customFormat="1" ht="34.5" customHeight="1" hidden="1">
      <c r="A14" s="3"/>
      <c r="B14" s="3"/>
      <c r="C14" s="3"/>
      <c r="D14" s="9" t="s">
        <v>25</v>
      </c>
      <c r="E14" s="4">
        <f>'[1]Лицевые счета домов свод'!E1915</f>
        <v>25089.17</v>
      </c>
      <c r="F14" s="4">
        <f>'[1]Лицевые счета домов свод'!F1915</f>
        <v>-25089.17</v>
      </c>
      <c r="G14" s="4">
        <f>'[1]Лицевые счета домов свод'!G1915</f>
        <v>157121.55</v>
      </c>
      <c r="H14" s="4">
        <f>'[1]Лицевые счета домов свод'!H1915</f>
        <v>166913.51</v>
      </c>
      <c r="I14" s="4">
        <f>'[1]Лицевые счета домов свод'!I1915</f>
        <v>157121.55</v>
      </c>
      <c r="J14" s="4">
        <f>'[1]Лицевые счета домов свод'!J1915</f>
        <v>-15297.209999999963</v>
      </c>
      <c r="K14" s="4">
        <f>'[1]Лицевые счета домов свод'!K1915</f>
        <v>15297.209999999963</v>
      </c>
      <c r="L14" s="3"/>
    </row>
    <row r="15" spans="1:12" s="2" customFormat="1" ht="28.5" customHeight="1" hidden="1">
      <c r="A15" s="3"/>
      <c r="B15" s="3"/>
      <c r="C15" s="3"/>
      <c r="D15" s="9" t="s">
        <v>26</v>
      </c>
      <c r="E15" s="4">
        <f>'[1]Лицевые счета домов свод'!E1916</f>
        <v>4171.03</v>
      </c>
      <c r="F15" s="4">
        <f>'[1]Лицевые счета домов свод'!F1916</f>
        <v>97703.04</v>
      </c>
      <c r="G15" s="4">
        <f>'[1]Лицевые счета домов свод'!G1916</f>
        <v>52373.86999999998</v>
      </c>
      <c r="H15" s="4">
        <f>'[1]Лицевые счета домов свод'!H1916</f>
        <v>55637.850000000006</v>
      </c>
      <c r="I15" s="4">
        <f>'[1]Лицевые счета домов свод'!I1916</f>
        <v>1250</v>
      </c>
      <c r="J15" s="4">
        <f>'[1]Лицевые счета домов свод'!J1916</f>
        <v>152090.89</v>
      </c>
      <c r="K15" s="4">
        <f>'[1]Лицевые счета домов свод'!K1916</f>
        <v>907.0499999999738</v>
      </c>
      <c r="L15" s="3"/>
    </row>
    <row r="16" spans="1:12" s="2" customFormat="1" ht="28.5" customHeight="1" hidden="1">
      <c r="A16" s="3"/>
      <c r="B16" s="3"/>
      <c r="C16" s="3"/>
      <c r="D16" s="9" t="s">
        <v>27</v>
      </c>
      <c r="E16" s="4">
        <f>'[1]Лицевые счета домов свод'!E1917</f>
        <v>3112.8</v>
      </c>
      <c r="F16" s="4">
        <f>'[1]Лицевые счета домов свод'!F1917</f>
        <v>-320.87</v>
      </c>
      <c r="G16" s="4">
        <f>'[1]Лицевые счета домов свод'!G1917</f>
        <v>39280.42999999999</v>
      </c>
      <c r="H16" s="4">
        <f>'[1]Лицевые счета домов свод'!H1917</f>
        <v>41728.35999999999</v>
      </c>
      <c r="I16" s="4">
        <f>'[1]Лицевые счета домов свод'!I1917</f>
        <v>38138.87999999999</v>
      </c>
      <c r="J16" s="4">
        <f>'[1]Лицевые счета домов свод'!J1917</f>
        <v>3268.6100000000006</v>
      </c>
      <c r="K16" s="4">
        <f>'[1]Лицевые счета домов свод'!K1917</f>
        <v>664.8700000000026</v>
      </c>
      <c r="L16" s="3"/>
    </row>
    <row r="17" spans="1:12" s="2" customFormat="1" ht="12.75" hidden="1">
      <c r="A17" s="3"/>
      <c r="B17" s="3"/>
      <c r="C17" s="3"/>
      <c r="D17" s="3" t="s">
        <v>28</v>
      </c>
      <c r="E17" s="4">
        <f>'[1]Лицевые счета домов свод'!E1918</f>
        <v>1769.1</v>
      </c>
      <c r="F17" s="4">
        <f>'[1]Лицевые счета домов свод'!F1918</f>
        <v>-19537.63</v>
      </c>
      <c r="G17" s="4">
        <f>'[1]Лицевые счета домов свод'!G1918</f>
        <v>9252.759999999997</v>
      </c>
      <c r="H17" s="4">
        <f>'[1]Лицевые счета домов свод'!H1918</f>
        <v>9829.34</v>
      </c>
      <c r="I17" s="4">
        <f>'[1]Лицевые счета домов свод'!I1918</f>
        <v>17280</v>
      </c>
      <c r="J17" s="4">
        <f>'[1]Лицевые счета домов свод'!J1918</f>
        <v>-26988.29</v>
      </c>
      <c r="K17" s="4">
        <f>'[1]Лицевые счета домов свод'!K1918</f>
        <v>1192.5199999999968</v>
      </c>
      <c r="L17" s="3"/>
    </row>
    <row r="18" spans="1:12" s="2" customFormat="1" ht="31.5" customHeight="1" hidden="1">
      <c r="A18" s="3"/>
      <c r="B18" s="3"/>
      <c r="C18" s="3"/>
      <c r="D18" s="9" t="s">
        <v>29</v>
      </c>
      <c r="E18" s="4">
        <f>'[1]Лицевые счета домов свод'!E1919</f>
        <v>50.17</v>
      </c>
      <c r="F18" s="4">
        <f>'[1]Лицевые счета домов свод'!F1919</f>
        <v>952.06</v>
      </c>
      <c r="G18" s="4">
        <f>'[1]Лицевые счета домов свод'!G1919</f>
        <v>261.84</v>
      </c>
      <c r="H18" s="4">
        <f>'[1]Лицевые счета домов свод'!H1919</f>
        <v>278.17</v>
      </c>
      <c r="I18" s="4">
        <f>'[1]Лицевые счета домов свод'!I1919</f>
        <v>0</v>
      </c>
      <c r="J18" s="4">
        <f>'[1]Лицевые счета домов свод'!J1919</f>
        <v>1230.23</v>
      </c>
      <c r="K18" s="4">
        <f>'[1]Лицевые счета домов свод'!K1919</f>
        <v>33.839999999999975</v>
      </c>
      <c r="L18" s="3"/>
    </row>
    <row r="19" spans="1:12" s="2" customFormat="1" ht="43.5" customHeight="1" hidden="1">
      <c r="A19" s="3"/>
      <c r="B19" s="3"/>
      <c r="C19" s="3"/>
      <c r="D19" s="9" t="s">
        <v>30</v>
      </c>
      <c r="E19" s="4">
        <f>'[1]Лицевые счета домов свод'!E1920</f>
        <v>12702.1</v>
      </c>
      <c r="F19" s="4">
        <f>'[1]Лицевые счета домов свод'!F1920</f>
        <v>-12702.1</v>
      </c>
      <c r="G19" s="4">
        <f>'[1]Лицевые счета домов свод'!G1920</f>
        <v>82925.27000000002</v>
      </c>
      <c r="H19" s="4">
        <f>'[1]Лицевые счета домов свод'!H1920</f>
        <v>88093.24</v>
      </c>
      <c r="I19" s="4">
        <f>'[1]Лицевые счета домов свод'!I1920</f>
        <v>82925.27000000002</v>
      </c>
      <c r="J19" s="4">
        <f>'[1]Лицевые счета домов свод'!J1920</f>
        <v>-7534.130000000019</v>
      </c>
      <c r="K19" s="4">
        <f>'[1]Лицевые счета домов свод'!K1920</f>
        <v>7534.130000000019</v>
      </c>
      <c r="L19" s="3"/>
    </row>
    <row r="20" spans="1:12" s="2" customFormat="1" ht="21.75" customHeight="1" hidden="1">
      <c r="A20" s="3"/>
      <c r="B20" s="3"/>
      <c r="C20" s="3"/>
      <c r="D20" s="9" t="s">
        <v>31</v>
      </c>
      <c r="E20" s="4">
        <f>'[1]Лицевые счета домов свод'!E1921</f>
        <v>6175.09</v>
      </c>
      <c r="F20" s="4">
        <f>'[1]Лицевые счета домов свод'!F1921</f>
        <v>-503006.69</v>
      </c>
      <c r="G20" s="4">
        <f>'[1]Лицевые счета домов свод'!G1921</f>
        <v>32297.190000000002</v>
      </c>
      <c r="H20" s="4">
        <f>'[1]Лицевые счета домов свод'!H1921</f>
        <v>34309.990000000005</v>
      </c>
      <c r="I20" s="8">
        <f>'[1]Лицевые счета домов свод'!I1921</f>
        <v>204648.80873999995</v>
      </c>
      <c r="J20" s="8">
        <f>'[1]Лицевые счета домов свод'!J1921</f>
        <v>-673345.50874</v>
      </c>
      <c r="K20" s="4">
        <f>'[1]Лицевые счета домов свод'!K1921</f>
        <v>4162.289999999994</v>
      </c>
      <c r="L20" s="3"/>
    </row>
    <row r="21" spans="1:12" s="2" customFormat="1" ht="29.25" customHeight="1" hidden="1">
      <c r="A21" s="3"/>
      <c r="B21" s="3"/>
      <c r="C21" s="3"/>
      <c r="D21" s="9" t="s">
        <v>32</v>
      </c>
      <c r="E21" s="4">
        <f>'[1]Лицевые счета домов свод'!E1922</f>
        <v>1585.37</v>
      </c>
      <c r="F21" s="4">
        <f>'[1]Лицевые счета домов свод'!F1922</f>
        <v>27317.48</v>
      </c>
      <c r="G21" s="4">
        <f>'[1]Лицевые счета домов свод'!G1922</f>
        <v>8292.119999999999</v>
      </c>
      <c r="H21" s="4">
        <f>'[1]Лицевые счета домов свод'!H1922</f>
        <v>8809.34</v>
      </c>
      <c r="I21" s="4">
        <f>'[1]Лицевые счета домов свод'!I1922</f>
        <v>0</v>
      </c>
      <c r="J21" s="4">
        <f>'[1]Лицевые счета домов свод'!J1922</f>
        <v>36126.82</v>
      </c>
      <c r="K21" s="4">
        <f>'[1]Лицевые счета домов свод'!K1922</f>
        <v>1068.1499999999978</v>
      </c>
      <c r="L21" s="3"/>
    </row>
    <row r="22" spans="1:12" s="2" customFormat="1" ht="12.75" hidden="1">
      <c r="A22" s="3"/>
      <c r="B22" s="3"/>
      <c r="C22" s="3"/>
      <c r="D22" s="4" t="s">
        <v>33</v>
      </c>
      <c r="E22" s="4">
        <f>SUM(E13:E21)</f>
        <v>85961.44</v>
      </c>
      <c r="F22" s="4">
        <f>SUM(F13:F21)</f>
        <v>-333000.32</v>
      </c>
      <c r="G22" s="4">
        <f>SUM(G13:G21)</f>
        <v>549925.1</v>
      </c>
      <c r="H22" s="4">
        <f>SUM(H13:H21)</f>
        <v>584197.25</v>
      </c>
      <c r="I22" s="8">
        <f>SUM(I13:I21)</f>
        <v>651563.8287399999</v>
      </c>
      <c r="J22" s="8">
        <f>SUM(J13:J21)</f>
        <v>-400366.89874</v>
      </c>
      <c r="K22" s="8">
        <f>SUM(K13:K21)</f>
        <v>51689.28999999993</v>
      </c>
      <c r="L22" s="3"/>
    </row>
    <row r="23" spans="1:12" s="2" customFormat="1" ht="12.75" hidden="1">
      <c r="A23" s="3"/>
      <c r="B23" s="3"/>
      <c r="C23" s="3"/>
      <c r="D23" s="3" t="s">
        <v>34</v>
      </c>
      <c r="E23" s="4">
        <f>'[1]Лицевые счета домов свод'!E1924</f>
        <v>25305.08</v>
      </c>
      <c r="F23" s="4">
        <f>'[1]Лицевые счета домов свод'!F1924</f>
        <v>-25305.08</v>
      </c>
      <c r="G23" s="4">
        <f>'[1]Лицевые счета домов свод'!G1924</f>
        <v>190133.60000000006</v>
      </c>
      <c r="H23" s="4">
        <f>'[1]Лицевые счета домов свод'!H1924</f>
        <v>201473.63</v>
      </c>
      <c r="I23" s="4">
        <f>'[1]Лицевые счета домов свод'!I1924</f>
        <v>190133.60000000006</v>
      </c>
      <c r="J23" s="4">
        <f>'[1]Лицевые счета домов свод'!J1924</f>
        <v>-13965.050000000076</v>
      </c>
      <c r="K23" s="4">
        <f>'[1]Лицевые счета домов свод'!K1924</f>
        <v>13965.050000000047</v>
      </c>
      <c r="L23" s="3"/>
    </row>
    <row r="24" spans="1:12" s="2" customFormat="1" ht="12.75" hidden="1">
      <c r="A24" s="3"/>
      <c r="B24" s="3"/>
      <c r="C24" s="3"/>
      <c r="D24" s="3" t="s">
        <v>35</v>
      </c>
      <c r="E24" s="4">
        <f>'[1]Лицевые счета домов свод'!E1925</f>
        <v>384203.22</v>
      </c>
      <c r="F24" s="4">
        <f>'[1]Лицевые счета домов свод'!F1925</f>
        <v>-384203.22</v>
      </c>
      <c r="G24" s="4">
        <f>'[1]Лицевые счета домов свод'!G1925</f>
        <v>1388415.66</v>
      </c>
      <c r="H24" s="4">
        <f>'[1]Лицевые счета домов свод'!H1925</f>
        <v>1301568</v>
      </c>
      <c r="I24" s="4">
        <f>'[1]Лицевые счета домов свод'!I1925</f>
        <v>1388415.66</v>
      </c>
      <c r="J24" s="4">
        <f>'[1]Лицевые счета домов свод'!J1925</f>
        <v>-471050.8799999999</v>
      </c>
      <c r="K24" s="4">
        <f>'[1]Лицевые счета домов свод'!K1925</f>
        <v>471050.8799999999</v>
      </c>
      <c r="L24" s="3"/>
    </row>
    <row r="25" spans="1:12" s="2" customFormat="1" ht="12.75">
      <c r="A25" s="3"/>
      <c r="B25" s="3"/>
      <c r="C25" s="3"/>
      <c r="D25" s="3" t="s">
        <v>36</v>
      </c>
      <c r="E25" s="4">
        <f>'[1]Лицевые счета домов свод'!E1926</f>
        <v>524877.21</v>
      </c>
      <c r="F25" s="4">
        <f>'[1]Лицевые счета домов свод'!F1926</f>
        <v>-524877.21</v>
      </c>
      <c r="G25" s="4">
        <f>'[1]Лицевые счета домов свод'!G1926</f>
        <v>2023871.65</v>
      </c>
      <c r="H25" s="4">
        <f>'[1]Лицевые счета домов свод'!H1926</f>
        <v>2160832.14</v>
      </c>
      <c r="I25" s="4">
        <f>'[1]Лицевые счета домов свод'!I1926</f>
        <v>2023871.65</v>
      </c>
      <c r="J25" s="4">
        <f>'[1]Лицевые счета домов свод'!J1926</f>
        <v>-387916.71999999974</v>
      </c>
      <c r="K25" s="4">
        <f>'[1]Лицевые счета домов свод'!K1926</f>
        <v>387916.71999999974</v>
      </c>
      <c r="L25" s="3"/>
    </row>
    <row r="26" spans="1:12" s="2" customFormat="1" ht="12.75" hidden="1">
      <c r="A26" s="3"/>
      <c r="B26" s="3"/>
      <c r="C26" s="3"/>
      <c r="D26" s="3" t="s">
        <v>37</v>
      </c>
      <c r="E26" s="4">
        <f>'[1]Лицевые счета домов свод'!E1927</f>
        <v>0</v>
      </c>
      <c r="F26" s="4">
        <f>'[1]Лицевые счета домов свод'!F1927</f>
        <v>0</v>
      </c>
      <c r="G26" s="4">
        <f>'[1]Лицевые счета домов свод'!G1927</f>
        <v>8630.08</v>
      </c>
      <c r="H26" s="4">
        <f>'[1]Лицевые счета домов свод'!H1927</f>
        <v>8243.28</v>
      </c>
      <c r="I26" s="4">
        <f>'[1]Лицевые счета домов свод'!I1927</f>
        <v>8630.08</v>
      </c>
      <c r="J26" s="4">
        <f>'[1]Лицевые счета домов свод'!J1927</f>
        <v>-386.7999999999993</v>
      </c>
      <c r="K26" s="4">
        <f>'[1]Лицевые счета домов свод'!K1927</f>
        <v>386.7999999999993</v>
      </c>
      <c r="L26" s="3"/>
    </row>
    <row r="27" spans="1:12" s="2" customFormat="1" ht="12.75" hidden="1">
      <c r="A27" s="3"/>
      <c r="B27" s="3"/>
      <c r="C27" s="3"/>
      <c r="D27" s="3" t="s">
        <v>38</v>
      </c>
      <c r="E27" s="4">
        <f>'[1]Лицевые счета домов свод'!E1928</f>
        <v>0</v>
      </c>
      <c r="F27" s="4">
        <f>'[1]Лицевые счета домов свод'!F1928</f>
        <v>0</v>
      </c>
      <c r="G27" s="4">
        <f>'[1]Лицевые счета домов свод'!G1928</f>
        <v>158880.11</v>
      </c>
      <c r="H27" s="4">
        <f>'[1]Лицевые счета домов свод'!H1928</f>
        <v>151775.15</v>
      </c>
      <c r="I27" s="4">
        <f>'[1]Лицевые счета домов свод'!I1928</f>
        <v>158880.11</v>
      </c>
      <c r="J27" s="4">
        <f>'[1]Лицевые счета домов свод'!J1928</f>
        <v>-7104.959999999992</v>
      </c>
      <c r="K27" s="4">
        <f>'[1]Лицевые счета домов свод'!K1928</f>
        <v>7104.959999999992</v>
      </c>
      <c r="L27" s="3"/>
    </row>
    <row r="28" spans="1:12" s="2" customFormat="1" ht="12.75" hidden="1">
      <c r="A28" s="3"/>
      <c r="B28" s="3"/>
      <c r="C28" s="3"/>
      <c r="D28" s="3" t="s">
        <v>39</v>
      </c>
      <c r="E28" s="4">
        <f>'[1]Лицевые счета домов свод'!E1929</f>
        <v>0</v>
      </c>
      <c r="F28" s="4">
        <f>'[1]Лицевые счета домов свод'!F1929</f>
        <v>0</v>
      </c>
      <c r="G28" s="4">
        <f>'[1]Лицевые счета домов свод'!G1929</f>
        <v>35429.12</v>
      </c>
      <c r="H28" s="4">
        <f>'[1]Лицевые счета домов свод'!H1929</f>
        <v>30140.57</v>
      </c>
      <c r="I28" s="4">
        <f>'[1]Лицевые счета домов свод'!I1929</f>
        <v>35429.12</v>
      </c>
      <c r="J28" s="4">
        <f>'[1]Лицевые счета домов свод'!J1929</f>
        <v>-5288.550000000003</v>
      </c>
      <c r="K28" s="4">
        <f>'[1]Лицевые счета домов свод'!K1929</f>
        <v>5288.550000000003</v>
      </c>
      <c r="L28" s="3"/>
    </row>
    <row r="29" spans="1:12" s="2" customFormat="1" ht="12.75" hidden="1">
      <c r="A29" s="3"/>
      <c r="B29" s="3"/>
      <c r="C29" s="3"/>
      <c r="D29" s="3" t="s">
        <v>40</v>
      </c>
      <c r="E29" s="4">
        <f>'[1]Лицевые счета домов свод'!E1930</f>
        <v>0</v>
      </c>
      <c r="F29" s="4">
        <f>'[1]Лицевые счета домов свод'!F1930</f>
        <v>0</v>
      </c>
      <c r="G29" s="4">
        <f>'[1]Лицевые счета домов свод'!G1930</f>
        <v>6898.210000000001</v>
      </c>
      <c r="H29" s="4">
        <f>'[1]Лицевые счета домов свод'!H1930</f>
        <v>6162.82</v>
      </c>
      <c r="I29" s="4">
        <f>'[1]Лицевые счета домов свод'!I1930</f>
        <v>6898.210000000001</v>
      </c>
      <c r="J29" s="4">
        <f>'[1]Лицевые счета домов свод'!J1930</f>
        <v>-735.3900000000012</v>
      </c>
      <c r="K29" s="4">
        <f>'[1]Лицевые счета домов свод'!K1930</f>
        <v>735.3900000000012</v>
      </c>
      <c r="L29" s="3"/>
    </row>
    <row r="30" spans="1:12" s="2" customFormat="1" ht="12.75" hidden="1">
      <c r="A30" s="3"/>
      <c r="B30" s="3"/>
      <c r="C30" s="3"/>
      <c r="D30" s="3" t="s">
        <v>41</v>
      </c>
      <c r="E30" s="4">
        <f>'[1]Лицевые счета домов свод'!E1931</f>
        <v>14695.13</v>
      </c>
      <c r="F30" s="4">
        <f>'[1]Лицевые счета домов свод'!F1931</f>
        <v>-14695.13</v>
      </c>
      <c r="G30" s="4">
        <f>'[1]Лицевые счета домов свод'!G1931</f>
        <v>93400.92000000003</v>
      </c>
      <c r="H30" s="4">
        <f>'[1]Лицевые счета домов свод'!H1931</f>
        <v>99524.06999999999</v>
      </c>
      <c r="I30" s="4">
        <f>'[1]Лицевые счета домов свод'!I1931</f>
        <v>93400.92000000003</v>
      </c>
      <c r="J30" s="4">
        <f>'[1]Лицевые счета домов свод'!J1931</f>
        <v>-8571.98000000004</v>
      </c>
      <c r="K30" s="4">
        <f>'[1]Лицевые счета домов свод'!K1931</f>
        <v>8571.98000000004</v>
      </c>
      <c r="L30" s="3"/>
    </row>
    <row r="31" spans="1:12" s="2" customFormat="1" ht="12.75" hidden="1">
      <c r="A31" s="3"/>
      <c r="B31" s="3"/>
      <c r="C31" s="3"/>
      <c r="D31" s="3" t="s">
        <v>42</v>
      </c>
      <c r="E31" s="4">
        <f>'[1]Лицевые счета домов свод'!E1932</f>
        <v>2189.17</v>
      </c>
      <c r="F31" s="4">
        <f>'[1]Лицевые счета домов свод'!F1932</f>
        <v>-2189.17</v>
      </c>
      <c r="G31" s="4">
        <f>'[1]Лицевые счета домов свод'!G1932</f>
        <v>16203</v>
      </c>
      <c r="H31" s="4">
        <f>'[1]Лицевые счета домов свод'!H1932</f>
        <v>17358.25</v>
      </c>
      <c r="I31" s="4">
        <f>'[1]Лицевые счета домов свод'!I1932</f>
        <v>16203</v>
      </c>
      <c r="J31" s="4">
        <f>'[1]Лицевые счета домов свод'!J1932</f>
        <v>-1033.92</v>
      </c>
      <c r="K31" s="4">
        <f>'[1]Лицевые счета домов свод'!K1932</f>
        <v>1033.9199999999983</v>
      </c>
      <c r="L31" s="3"/>
    </row>
    <row r="32" spans="1:12" s="2" customFormat="1" ht="12.75" hidden="1">
      <c r="A32" s="3"/>
      <c r="B32" s="3"/>
      <c r="C32" s="3"/>
      <c r="D32" s="3" t="s">
        <v>43</v>
      </c>
      <c r="E32" s="4">
        <f>'[1]Лицевые счета домов свод'!E1933</f>
        <v>28164.29</v>
      </c>
      <c r="F32" s="4">
        <f>'[1]Лицевые счета домов свод'!F1933</f>
        <v>-28164.29</v>
      </c>
      <c r="G32" s="4">
        <f>'[1]Лицевые счета домов свод'!G1933</f>
        <v>179177.76</v>
      </c>
      <c r="H32" s="4">
        <f>'[1]Лицевые счета домов свод'!H1933</f>
        <v>190777.37999999998</v>
      </c>
      <c r="I32" s="4">
        <f>'[1]Лицевые счета домов свод'!I1933</f>
        <v>179177.76</v>
      </c>
      <c r="J32" s="4">
        <f>'[1]Лицевые счета домов свод'!J1933</f>
        <v>-16564.670000000042</v>
      </c>
      <c r="K32" s="4">
        <f>'[1]Лицевые счета домов свод'!K1933</f>
        <v>16564.670000000042</v>
      </c>
      <c r="L32" s="3"/>
    </row>
    <row r="33" spans="1:12" s="2" customFormat="1" ht="12.75" hidden="1">
      <c r="A33" s="3"/>
      <c r="B33" s="3"/>
      <c r="C33" s="3"/>
      <c r="D33" s="3" t="s">
        <v>44</v>
      </c>
      <c r="E33" s="4">
        <f>'[1]Лицевые счета домов свод'!E1934</f>
        <v>29613.35</v>
      </c>
      <c r="F33" s="4">
        <f>'[1]Лицевые счета домов свод'!F1934</f>
        <v>-29613.35</v>
      </c>
      <c r="G33" s="4">
        <f>'[1]Лицевые счета домов свод'!G1934</f>
        <v>190615.20000000004</v>
      </c>
      <c r="H33" s="4">
        <f>'[1]Лицевые счета домов свод'!H1934</f>
        <v>201822.30000000002</v>
      </c>
      <c r="I33" s="4">
        <f>'[1]Лицевые счета домов свод'!I1934</f>
        <v>190615.20000000004</v>
      </c>
      <c r="J33" s="4">
        <f>'[1]Лицевые счета домов свод'!J1934</f>
        <v>-18406.25000000003</v>
      </c>
      <c r="K33" s="4">
        <f>'[1]Лицевые счета домов свод'!K1934</f>
        <v>18406.25000000003</v>
      </c>
      <c r="L33" s="3"/>
    </row>
    <row r="34" spans="1:12" s="2" customFormat="1" ht="12.75" hidden="1">
      <c r="A34" s="3"/>
      <c r="B34" s="3"/>
      <c r="C34" s="3"/>
      <c r="D34" s="3" t="s">
        <v>45</v>
      </c>
      <c r="E34" s="4">
        <f>'[1]Лицевые счета домов свод'!E1935</f>
        <v>33783.7</v>
      </c>
      <c r="F34" s="4">
        <f>'[1]Лицевые счета домов свод'!F1935</f>
        <v>-33783.7</v>
      </c>
      <c r="G34" s="4">
        <f>'[1]Лицевые счета домов свод'!G1935</f>
        <v>216348.91000000003</v>
      </c>
      <c r="H34" s="4">
        <f>'[1]Лицевые счета домов свод'!H1935</f>
        <v>230380.41999999998</v>
      </c>
      <c r="I34" s="4">
        <f>'[1]Лицевые счета домов свод'!I1935</f>
        <v>216348.91000000003</v>
      </c>
      <c r="J34" s="4">
        <f>'[1]Лицевые счета домов свод'!J1935</f>
        <v>-19752.19000000006</v>
      </c>
      <c r="K34" s="4">
        <f>'[1]Лицевые счета домов свод'!K1935</f>
        <v>19752.19000000006</v>
      </c>
      <c r="L34" s="3"/>
    </row>
    <row r="35" spans="1:12" s="2" customFormat="1" ht="12.75" hidden="1">
      <c r="A35" s="3"/>
      <c r="B35" s="3"/>
      <c r="C35" s="3"/>
      <c r="D35" s="3" t="s">
        <v>46</v>
      </c>
      <c r="E35" s="4">
        <f>'[1]Лицевые счета домов свод'!E1936</f>
        <v>58392.13</v>
      </c>
      <c r="F35" s="4">
        <f>'[1]Лицевые счета домов свод'!F1936</f>
        <v>-58392.13</v>
      </c>
      <c r="G35" s="4">
        <f>'[1]Лицевые счета домов свод'!G1936</f>
        <v>334012.73</v>
      </c>
      <c r="H35" s="4">
        <f>'[1]Лицевые счета домов свод'!H1936</f>
        <v>356588.01000000007</v>
      </c>
      <c r="I35" s="4">
        <f>'[1]Лицевые счета домов свод'!I1936</f>
        <v>334012.73</v>
      </c>
      <c r="J35" s="4">
        <f>'[1]Лицевые счета домов свод'!J1936</f>
        <v>-35816.84999999992</v>
      </c>
      <c r="K35" s="4">
        <f>'[1]Лицевые счета домов свод'!K1936</f>
        <v>35816.84999999992</v>
      </c>
      <c r="L35" s="3"/>
    </row>
    <row r="36" spans="1:12" s="2" customFormat="1" ht="12.75" hidden="1">
      <c r="A36" s="3"/>
      <c r="B36" s="3"/>
      <c r="C36" s="3"/>
      <c r="D36" s="3" t="s">
        <v>47</v>
      </c>
      <c r="E36" s="4">
        <f>'[1]Лицевые счета домов свод'!E1937</f>
        <v>15.09</v>
      </c>
      <c r="F36" s="4">
        <f>'[1]Лицевые счета домов свод'!F1937</f>
        <v>0</v>
      </c>
      <c r="G36" s="4">
        <f>'[1]Лицевые счета домов свод'!G1937</f>
        <v>105.63000000000001</v>
      </c>
      <c r="H36" s="4">
        <f>'[1]Лицевые счета домов свод'!H1937</f>
        <v>105.63000000000001</v>
      </c>
      <c r="I36" s="4">
        <f>'[1]Лицевые счета домов свод'!I1937</f>
        <v>105.63000000000001</v>
      </c>
      <c r="J36" s="4">
        <f>'[1]Лицевые счета домов свод'!J1937</f>
        <v>0</v>
      </c>
      <c r="K36" s="4">
        <f>'[1]Лицевые счета домов свод'!K1937</f>
        <v>15.090000000000003</v>
      </c>
      <c r="L36" s="3"/>
    </row>
    <row r="37" spans="1:12" s="2" customFormat="1" ht="12.75">
      <c r="A37" s="3">
        <v>53</v>
      </c>
      <c r="B37" s="5" t="s">
        <v>14</v>
      </c>
      <c r="C37" s="7" t="s">
        <v>15</v>
      </c>
      <c r="D37" s="3"/>
      <c r="E37" s="4">
        <f>SUM(E23:E36)+E12+E22</f>
        <v>1264403.6300000001</v>
      </c>
      <c r="F37" s="4">
        <f>SUM(F23:F36)+F12+F22</f>
        <v>-1155905.2</v>
      </c>
      <c r="G37" s="4">
        <f>SUM(G23:G36)+G12+G22</f>
        <v>5841900.079999999</v>
      </c>
      <c r="H37" s="4">
        <f>SUM(H23:H36)+H12+H22</f>
        <v>6019082.6099999985</v>
      </c>
      <c r="I37" s="8">
        <f>SUM(I23:I36)+I12+I22</f>
        <v>5700823.938739999</v>
      </c>
      <c r="J37" s="8">
        <f>SUM(J23:J36)+J12+J22</f>
        <v>-837646.52874</v>
      </c>
      <c r="K37" s="8">
        <f>SUM(K23:K36)+K12+K22</f>
        <v>1087221.0999999999</v>
      </c>
      <c r="L37" s="5" t="s">
        <v>16</v>
      </c>
    </row>
    <row r="38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="80" zoomScaleNormal="80" workbookViewId="0" topLeftCell="A46">
      <selection activeCell="F63" sqref="F63"/>
    </sheetView>
  </sheetViews>
  <sheetFormatPr defaultColWidth="12.57421875" defaultRowHeight="12.75"/>
  <cols>
    <col min="1" max="1" width="8.7109375" style="0" customWidth="1"/>
    <col min="2" max="2" width="34.8515625" style="10" customWidth="1"/>
    <col min="3" max="3" width="28.57421875" style="0" customWidth="1"/>
    <col min="4" max="4" width="49.00390625" style="0" customWidth="1"/>
    <col min="5" max="5" width="20.00390625" style="0" customWidth="1"/>
    <col min="6" max="16384" width="11.57421875" style="0" customWidth="1"/>
  </cols>
  <sheetData>
    <row r="1" spans="1:5" s="2" customFormat="1" ht="12.75">
      <c r="A1" s="11" t="s">
        <v>48</v>
      </c>
      <c r="B1" s="11"/>
      <c r="C1" s="11"/>
      <c r="D1" s="11"/>
      <c r="E1" s="11"/>
    </row>
    <row r="2" spans="1:5" s="2" customFormat="1" ht="12.75">
      <c r="A2" s="12" t="s">
        <v>1</v>
      </c>
      <c r="B2" s="12" t="s">
        <v>49</v>
      </c>
      <c r="C2" s="11" t="s">
        <v>2</v>
      </c>
      <c r="D2" s="11" t="s">
        <v>50</v>
      </c>
      <c r="E2" s="11" t="s">
        <v>51</v>
      </c>
    </row>
    <row r="3" spans="1:5" s="2" customFormat="1" ht="47.25" customHeight="1">
      <c r="A3" s="5">
        <v>1</v>
      </c>
      <c r="B3" s="13" t="s">
        <v>52</v>
      </c>
      <c r="C3" s="5" t="s">
        <v>53</v>
      </c>
      <c r="D3" s="5" t="s">
        <v>54</v>
      </c>
      <c r="E3" s="5">
        <v>14304.82</v>
      </c>
    </row>
    <row r="4" spans="1:5" s="2" customFormat="1" ht="12.75">
      <c r="A4" s="5">
        <v>2</v>
      </c>
      <c r="B4" s="12" t="s">
        <v>55</v>
      </c>
      <c r="C4" s="5" t="s">
        <v>53</v>
      </c>
      <c r="D4" s="5" t="s">
        <v>54</v>
      </c>
      <c r="E4" s="12">
        <v>13398.27</v>
      </c>
    </row>
    <row r="5" spans="1:5" s="2" customFormat="1" ht="12.75">
      <c r="A5" s="5">
        <v>3</v>
      </c>
      <c r="B5" s="13" t="s">
        <v>52</v>
      </c>
      <c r="C5" s="5" t="s">
        <v>53</v>
      </c>
      <c r="D5" s="5" t="s">
        <v>54</v>
      </c>
      <c r="E5" s="12">
        <v>15693.24</v>
      </c>
    </row>
    <row r="6" spans="1:5" s="2" customFormat="1" ht="12.75" hidden="1">
      <c r="A6" s="5"/>
      <c r="B6" s="6" t="s">
        <v>56</v>
      </c>
      <c r="C6" s="5"/>
      <c r="D6" s="5"/>
      <c r="E6" s="5">
        <f>E3+E4+E5</f>
        <v>43396.33</v>
      </c>
    </row>
    <row r="7" spans="1:5" s="2" customFormat="1" ht="12.75">
      <c r="A7" s="11" t="s">
        <v>57</v>
      </c>
      <c r="B7" s="11"/>
      <c r="C7" s="11"/>
      <c r="D7" s="11"/>
      <c r="E7" s="11"/>
    </row>
    <row r="8" spans="1:5" s="2" customFormat="1" ht="12.75">
      <c r="A8" s="12" t="s">
        <v>1</v>
      </c>
      <c r="B8" s="12" t="s">
        <v>49</v>
      </c>
      <c r="C8" s="11" t="s">
        <v>2</v>
      </c>
      <c r="D8" s="11" t="s">
        <v>50</v>
      </c>
      <c r="E8" s="11" t="s">
        <v>51</v>
      </c>
    </row>
    <row r="9" spans="1:5" s="2" customFormat="1" ht="35.25" customHeight="1">
      <c r="A9" s="5">
        <v>1</v>
      </c>
      <c r="B9" s="13" t="s">
        <v>58</v>
      </c>
      <c r="C9" s="5" t="s">
        <v>53</v>
      </c>
      <c r="D9" s="5" t="s">
        <v>59</v>
      </c>
      <c r="E9" s="5">
        <v>24266.52</v>
      </c>
    </row>
    <row r="10" spans="1:5" s="2" customFormat="1" ht="12.75">
      <c r="A10" s="5">
        <v>2</v>
      </c>
      <c r="B10" s="12" t="s">
        <v>60</v>
      </c>
      <c r="C10" s="5" t="s">
        <v>53</v>
      </c>
      <c r="D10" s="12" t="s">
        <v>61</v>
      </c>
      <c r="E10" s="12">
        <v>10012.85</v>
      </c>
    </row>
    <row r="11" spans="1:5" s="2" customFormat="1" ht="12.75">
      <c r="A11" s="5">
        <v>3</v>
      </c>
      <c r="B11" s="12" t="s">
        <v>55</v>
      </c>
      <c r="C11" s="5" t="s">
        <v>53</v>
      </c>
      <c r="D11" s="5" t="s">
        <v>62</v>
      </c>
      <c r="E11" s="5">
        <v>26221.27</v>
      </c>
    </row>
    <row r="12" spans="1:5" s="2" customFormat="1" ht="12.75">
      <c r="A12" s="5">
        <v>4</v>
      </c>
      <c r="B12" s="14" t="s">
        <v>63</v>
      </c>
      <c r="C12" s="15" t="s">
        <v>53</v>
      </c>
      <c r="D12" s="15" t="s">
        <v>64</v>
      </c>
      <c r="E12" s="15">
        <v>-28619.3</v>
      </c>
    </row>
    <row r="13" spans="1:5" s="2" customFormat="1" ht="12.75">
      <c r="A13" s="5">
        <v>5</v>
      </c>
      <c r="B13" s="13" t="s">
        <v>63</v>
      </c>
      <c r="C13" s="5" t="s">
        <v>53</v>
      </c>
      <c r="D13" s="5" t="s">
        <v>64</v>
      </c>
      <c r="E13" s="5">
        <v>15418.08</v>
      </c>
    </row>
    <row r="14" spans="1:5" s="2" customFormat="1" ht="12.75" hidden="1">
      <c r="A14" s="5"/>
      <c r="B14" s="6" t="s">
        <v>56</v>
      </c>
      <c r="C14" s="5"/>
      <c r="D14" s="5"/>
      <c r="E14" s="5">
        <f>E10+E9+E11+E12+E13</f>
        <v>47299.42</v>
      </c>
    </row>
    <row r="15" spans="1:5" s="17" customFormat="1" ht="12.75">
      <c r="A15" s="16" t="s">
        <v>65</v>
      </c>
      <c r="B15" s="16"/>
      <c r="C15" s="16"/>
      <c r="D15" s="16"/>
      <c r="E15" s="16"/>
    </row>
    <row r="16" spans="1:5" s="2" customFormat="1" ht="12.75">
      <c r="A16" s="12" t="s">
        <v>1</v>
      </c>
      <c r="B16" s="12" t="s">
        <v>49</v>
      </c>
      <c r="C16" s="11" t="s">
        <v>2</v>
      </c>
      <c r="D16" s="11" t="s">
        <v>50</v>
      </c>
      <c r="E16" s="11" t="s">
        <v>51</v>
      </c>
    </row>
    <row r="17" spans="1:5" s="2" customFormat="1" ht="12.75">
      <c r="A17" s="5">
        <v>1</v>
      </c>
      <c r="B17" s="6" t="s">
        <v>66</v>
      </c>
      <c r="C17" s="12" t="s">
        <v>53</v>
      </c>
      <c r="D17" s="5" t="s">
        <v>67</v>
      </c>
      <c r="E17" s="5">
        <v>13561.67</v>
      </c>
    </row>
    <row r="18" spans="1:5" s="2" customFormat="1" ht="12.75" hidden="1">
      <c r="A18" s="5">
        <v>2</v>
      </c>
      <c r="B18" s="12"/>
      <c r="C18" s="12"/>
      <c r="D18" s="12"/>
      <c r="E18" s="12"/>
    </row>
    <row r="19" spans="1:5" s="2" customFormat="1" ht="12.75" hidden="1">
      <c r="A19" s="5">
        <v>3</v>
      </c>
      <c r="B19" s="6"/>
      <c r="C19" s="5"/>
      <c r="D19" s="5"/>
      <c r="E19" s="5"/>
    </row>
    <row r="20" spans="1:5" s="2" customFormat="1" ht="12.75" hidden="1">
      <c r="A20" s="5">
        <v>4</v>
      </c>
      <c r="B20" s="13"/>
      <c r="C20" s="5"/>
      <c r="D20" s="5"/>
      <c r="E20" s="5"/>
    </row>
    <row r="21" spans="1:5" s="2" customFormat="1" ht="12.75" hidden="1">
      <c r="A21" s="5"/>
      <c r="B21" s="6" t="s">
        <v>56</v>
      </c>
      <c r="C21" s="5"/>
      <c r="D21" s="5"/>
      <c r="E21" s="5">
        <f>E17+E18+E19+E20</f>
        <v>13561.67</v>
      </c>
    </row>
    <row r="22" spans="1:5" s="17" customFormat="1" ht="12.75">
      <c r="A22" s="16" t="s">
        <v>68</v>
      </c>
      <c r="B22" s="16"/>
      <c r="C22" s="16"/>
      <c r="D22" s="16"/>
      <c r="E22" s="16"/>
    </row>
    <row r="23" spans="1:5" s="2" customFormat="1" ht="12.75">
      <c r="A23" s="12" t="s">
        <v>1</v>
      </c>
      <c r="B23" s="12" t="s">
        <v>49</v>
      </c>
      <c r="C23" s="11" t="s">
        <v>2</v>
      </c>
      <c r="D23" s="11" t="s">
        <v>50</v>
      </c>
      <c r="E23" s="11" t="s">
        <v>51</v>
      </c>
    </row>
    <row r="24" spans="1:5" s="2" customFormat="1" ht="12.75">
      <c r="A24" s="5">
        <v>1</v>
      </c>
      <c r="B24" s="6" t="s">
        <v>69</v>
      </c>
      <c r="C24" s="5" t="s">
        <v>53</v>
      </c>
      <c r="D24" s="5" t="s">
        <v>70</v>
      </c>
      <c r="E24" s="5">
        <v>5422.81</v>
      </c>
    </row>
    <row r="25" spans="1:5" s="2" customFormat="1" ht="12.75" hidden="1">
      <c r="A25" s="5">
        <v>2</v>
      </c>
      <c r="B25" s="13"/>
      <c r="C25" s="5"/>
      <c r="D25" s="5"/>
      <c r="E25" s="5"/>
    </row>
    <row r="26" spans="1:5" s="2" customFormat="1" ht="12.75" customHeight="1" hidden="1">
      <c r="A26" s="5">
        <v>3</v>
      </c>
      <c r="B26" s="14"/>
      <c r="C26" s="15"/>
      <c r="D26" s="15"/>
      <c r="E26" s="15"/>
    </row>
    <row r="27" spans="1:5" s="2" customFormat="1" ht="12.75" hidden="1">
      <c r="A27" s="5">
        <v>4</v>
      </c>
      <c r="B27" s="14"/>
      <c r="C27" s="15"/>
      <c r="D27" s="15"/>
      <c r="E27" s="15"/>
    </row>
    <row r="28" spans="1:5" s="2" customFormat="1" ht="12.75" hidden="1">
      <c r="A28" s="5">
        <v>5</v>
      </c>
      <c r="B28" s="18"/>
      <c r="C28" s="19"/>
      <c r="D28" s="19"/>
      <c r="E28" s="19"/>
    </row>
    <row r="29" spans="1:5" s="2" customFormat="1" ht="12.75" hidden="1">
      <c r="A29" s="5"/>
      <c r="B29" s="6" t="s">
        <v>56</v>
      </c>
      <c r="C29" s="5"/>
      <c r="D29" s="5"/>
      <c r="E29" s="5">
        <f>E24+E25+E26+E27+E28</f>
        <v>5422.81</v>
      </c>
    </row>
    <row r="30" spans="1:5" s="17" customFormat="1" ht="12.75">
      <c r="A30" s="16" t="s">
        <v>71</v>
      </c>
      <c r="B30" s="16"/>
      <c r="C30" s="16"/>
      <c r="D30" s="16"/>
      <c r="E30" s="16"/>
    </row>
    <row r="31" spans="1:5" s="2" customFormat="1" ht="12.75">
      <c r="A31" s="12" t="s">
        <v>1</v>
      </c>
      <c r="B31" s="12" t="s">
        <v>49</v>
      </c>
      <c r="C31" s="11" t="s">
        <v>2</v>
      </c>
      <c r="D31" s="11" t="s">
        <v>50</v>
      </c>
      <c r="E31" s="11" t="s">
        <v>51</v>
      </c>
    </row>
    <row r="32" spans="1:5" s="2" customFormat="1" ht="12.75">
      <c r="A32" s="5">
        <v>1</v>
      </c>
      <c r="B32" s="13" t="s">
        <v>52</v>
      </c>
      <c r="C32" s="5" t="s">
        <v>53</v>
      </c>
      <c r="D32" s="5" t="s">
        <v>72</v>
      </c>
      <c r="E32" s="5">
        <v>13911.4</v>
      </c>
    </row>
    <row r="33" spans="1:5" s="2" customFormat="1" ht="12.75">
      <c r="A33" s="5">
        <v>2</v>
      </c>
      <c r="B33" s="13" t="s">
        <v>73</v>
      </c>
      <c r="C33" s="5" t="s">
        <v>53</v>
      </c>
      <c r="D33" s="6" t="s">
        <v>74</v>
      </c>
      <c r="E33" s="5">
        <v>17169.15</v>
      </c>
    </row>
    <row r="34" spans="1:5" s="2" customFormat="1" ht="12.75" hidden="1">
      <c r="A34" s="5">
        <v>3</v>
      </c>
      <c r="B34" s="12"/>
      <c r="C34" s="12"/>
      <c r="D34" s="12"/>
      <c r="E34" s="12"/>
    </row>
    <row r="35" spans="1:5" s="2" customFormat="1" ht="12.75" hidden="1">
      <c r="A35" s="5">
        <v>4</v>
      </c>
      <c r="B35" s="12"/>
      <c r="C35" s="12"/>
      <c r="D35" s="12"/>
      <c r="E35" s="12"/>
    </row>
    <row r="36" spans="1:5" s="2" customFormat="1" ht="12.75" hidden="1">
      <c r="A36" s="5">
        <v>5</v>
      </c>
      <c r="B36" s="6"/>
      <c r="C36" s="5"/>
      <c r="D36" s="5"/>
      <c r="E36" s="5"/>
    </row>
    <row r="37" spans="1:5" s="2" customFormat="1" ht="12.75" hidden="1">
      <c r="A37" s="5"/>
      <c r="B37" s="6" t="s">
        <v>56</v>
      </c>
      <c r="C37" s="5"/>
      <c r="D37" s="5"/>
      <c r="E37" s="5">
        <f>E33+E34+E35+E32+E36</f>
        <v>31080.550000000003</v>
      </c>
    </row>
    <row r="38" s="2" customFormat="1" ht="12.75" hidden="1">
      <c r="B38" s="20"/>
    </row>
    <row r="39" spans="1:5" s="17" customFormat="1" ht="12.75">
      <c r="A39" s="16" t="s">
        <v>75</v>
      </c>
      <c r="B39" s="16"/>
      <c r="C39" s="16"/>
      <c r="D39" s="16"/>
      <c r="E39" s="16"/>
    </row>
    <row r="40" spans="1:5" s="2" customFormat="1" ht="12.75">
      <c r="A40" s="12" t="s">
        <v>1</v>
      </c>
      <c r="B40" s="12" t="s">
        <v>49</v>
      </c>
      <c r="C40" s="11" t="s">
        <v>2</v>
      </c>
      <c r="D40" s="11" t="s">
        <v>50</v>
      </c>
      <c r="E40" s="11" t="s">
        <v>51</v>
      </c>
    </row>
    <row r="41" spans="1:5" s="2" customFormat="1" ht="12.75">
      <c r="A41" s="5">
        <v>1</v>
      </c>
      <c r="B41" s="13" t="s">
        <v>76</v>
      </c>
      <c r="C41" s="5" t="s">
        <v>53</v>
      </c>
      <c r="D41" s="5" t="s">
        <v>77</v>
      </c>
      <c r="E41" s="5">
        <v>4464.78</v>
      </c>
    </row>
    <row r="42" spans="1:5" s="2" customFormat="1" ht="12.75">
      <c r="A42" s="5">
        <v>2</v>
      </c>
      <c r="B42" s="13" t="s">
        <v>78</v>
      </c>
      <c r="C42" s="5" t="s">
        <v>53</v>
      </c>
      <c r="D42" s="5" t="s">
        <v>79</v>
      </c>
      <c r="E42" s="5">
        <v>2544.65</v>
      </c>
    </row>
    <row r="43" spans="1:5" s="2" customFormat="1" ht="12.75" hidden="1">
      <c r="A43" s="5">
        <v>3</v>
      </c>
      <c r="B43" s="12"/>
      <c r="C43" s="12"/>
      <c r="D43" s="12"/>
      <c r="E43" s="12"/>
    </row>
    <row r="44" spans="1:5" s="2" customFormat="1" ht="12.75" hidden="1">
      <c r="A44" s="5"/>
      <c r="B44" s="6" t="s">
        <v>56</v>
      </c>
      <c r="C44" s="5"/>
      <c r="D44" s="5"/>
      <c r="E44" s="5">
        <f>E42+E43+E41</f>
        <v>7009.43</v>
      </c>
    </row>
    <row r="45" s="2" customFormat="1" ht="12.75" hidden="1">
      <c r="B45" s="20"/>
    </row>
    <row r="46" spans="1:5" s="2" customFormat="1" ht="12.75">
      <c r="A46" s="11" t="s">
        <v>80</v>
      </c>
      <c r="B46" s="11"/>
      <c r="C46" s="11"/>
      <c r="D46" s="11"/>
      <c r="E46" s="11"/>
    </row>
    <row r="47" spans="1:5" s="2" customFormat="1" ht="12.75">
      <c r="A47" s="12" t="s">
        <v>1</v>
      </c>
      <c r="B47" s="12" t="s">
        <v>49</v>
      </c>
      <c r="C47" s="11" t="s">
        <v>2</v>
      </c>
      <c r="D47" s="11" t="s">
        <v>50</v>
      </c>
      <c r="E47" s="11" t="s">
        <v>51</v>
      </c>
    </row>
    <row r="48" spans="1:5" s="2" customFormat="1" ht="12.75">
      <c r="A48" s="5">
        <v>1</v>
      </c>
      <c r="B48" s="6" t="s">
        <v>81</v>
      </c>
      <c r="C48" s="5" t="s">
        <v>53</v>
      </c>
      <c r="D48" s="5" t="s">
        <v>67</v>
      </c>
      <c r="E48" s="5">
        <v>51720.96</v>
      </c>
    </row>
    <row r="49" spans="1:5" s="2" customFormat="1" ht="12.75">
      <c r="A49" s="5">
        <v>2</v>
      </c>
      <c r="B49" s="13" t="s">
        <v>76</v>
      </c>
      <c r="C49" s="5" t="s">
        <v>53</v>
      </c>
      <c r="D49" s="5" t="s">
        <v>77</v>
      </c>
      <c r="E49" s="5">
        <v>6218.54</v>
      </c>
    </row>
    <row r="50" spans="1:5" s="2" customFormat="1" ht="12.75" hidden="1">
      <c r="A50" s="5">
        <v>3</v>
      </c>
      <c r="B50" s="12"/>
      <c r="C50" s="12"/>
      <c r="D50" s="12"/>
      <c r="E50" s="12"/>
    </row>
    <row r="51" spans="1:5" s="2" customFormat="1" ht="12.75" hidden="1">
      <c r="A51" s="5"/>
      <c r="B51" s="6" t="s">
        <v>56</v>
      </c>
      <c r="C51" s="5"/>
      <c r="D51" s="5"/>
      <c r="E51" s="5">
        <f>E49+E50+E48</f>
        <v>57939.5</v>
      </c>
    </row>
    <row r="52" s="2" customFormat="1" ht="12.75" hidden="1">
      <c r="B52" s="20"/>
    </row>
    <row r="53" spans="1:5" s="2" customFormat="1" ht="12.75">
      <c r="A53" s="11" t="s">
        <v>82</v>
      </c>
      <c r="B53" s="11"/>
      <c r="C53" s="11"/>
      <c r="D53" s="11"/>
      <c r="E53" s="11"/>
    </row>
    <row r="54" spans="1:5" s="2" customFormat="1" ht="12.75">
      <c r="A54" s="12" t="s">
        <v>1</v>
      </c>
      <c r="B54" s="12" t="s">
        <v>49</v>
      </c>
      <c r="C54" s="11" t="s">
        <v>2</v>
      </c>
      <c r="D54" s="11" t="s">
        <v>50</v>
      </c>
      <c r="E54" s="11" t="s">
        <v>51</v>
      </c>
    </row>
    <row r="55" spans="1:5" s="2" customFormat="1" ht="12.75">
      <c r="A55" s="5">
        <v>1</v>
      </c>
      <c r="B55" s="6" t="s">
        <v>83</v>
      </c>
      <c r="C55" s="5" t="s">
        <v>53</v>
      </c>
      <c r="D55" s="5" t="s">
        <v>77</v>
      </c>
      <c r="E55" s="5">
        <v>3810.2</v>
      </c>
    </row>
    <row r="56" spans="1:5" s="2" customFormat="1" ht="12.75" hidden="1">
      <c r="A56" s="5">
        <v>2</v>
      </c>
      <c r="B56" s="13"/>
      <c r="C56" s="5"/>
      <c r="D56" s="5"/>
      <c r="E56" s="5"/>
    </row>
    <row r="57" spans="1:5" s="2" customFormat="1" ht="12.75" hidden="1">
      <c r="A57" s="5">
        <v>3</v>
      </c>
      <c r="B57" s="12"/>
      <c r="C57" s="12"/>
      <c r="D57" s="12"/>
      <c r="E57" s="12"/>
    </row>
    <row r="58" spans="1:5" s="2" customFormat="1" ht="12.75" hidden="1">
      <c r="A58" s="5"/>
      <c r="B58" s="6" t="s">
        <v>56</v>
      </c>
      <c r="C58" s="5"/>
      <c r="D58" s="5"/>
      <c r="E58" s="5">
        <f>E56+E57+E55</f>
        <v>3810.2</v>
      </c>
    </row>
    <row r="59" s="2" customFormat="1" ht="12.75" hidden="1">
      <c r="B59" s="20"/>
    </row>
    <row r="60" spans="1:5" s="2" customFormat="1" ht="12.75">
      <c r="A60" s="11" t="s">
        <v>84</v>
      </c>
      <c r="B60" s="11"/>
      <c r="C60" s="11"/>
      <c r="D60" s="11"/>
      <c r="E60" s="11"/>
    </row>
    <row r="61" spans="1:5" s="2" customFormat="1" ht="12.75">
      <c r="A61" s="12" t="s">
        <v>1</v>
      </c>
      <c r="B61" s="12" t="s">
        <v>49</v>
      </c>
      <c r="C61" s="11" t="s">
        <v>2</v>
      </c>
      <c r="D61" s="11" t="s">
        <v>50</v>
      </c>
      <c r="E61" s="11" t="s">
        <v>51</v>
      </c>
    </row>
    <row r="62" spans="1:5" s="2" customFormat="1" ht="12.75">
      <c r="A62" s="5">
        <v>1</v>
      </c>
      <c r="B62" s="6" t="s">
        <v>85</v>
      </c>
      <c r="C62" s="5" t="s">
        <v>53</v>
      </c>
      <c r="D62" s="5" t="s">
        <v>67</v>
      </c>
      <c r="E62" s="5">
        <v>-51720.96</v>
      </c>
    </row>
    <row r="63" spans="1:5" s="2" customFormat="1" ht="12.75">
      <c r="A63" s="5">
        <v>2</v>
      </c>
      <c r="B63" s="6" t="s">
        <v>86</v>
      </c>
      <c r="C63" s="5" t="s">
        <v>53</v>
      </c>
      <c r="D63" s="5" t="s">
        <v>67</v>
      </c>
      <c r="E63" s="5">
        <v>49338.58</v>
      </c>
    </row>
    <row r="64" spans="1:5" ht="12.75" hidden="1">
      <c r="A64" s="21">
        <v>3</v>
      </c>
      <c r="B64" s="22"/>
      <c r="C64" s="22"/>
      <c r="D64" s="22"/>
      <c r="E64" s="22"/>
    </row>
    <row r="65" spans="1:5" ht="12.75" hidden="1">
      <c r="A65" s="23"/>
      <c r="B65" s="24" t="s">
        <v>56</v>
      </c>
      <c r="C65" s="23"/>
      <c r="D65" s="23"/>
      <c r="E65" s="23">
        <f>E63+E64+E62</f>
        <v>-2382.3799999999974</v>
      </c>
    </row>
    <row r="66" ht="12.75" hidden="1"/>
    <row r="67" spans="1:5" ht="12.75" hidden="1">
      <c r="A67" s="25"/>
      <c r="B67" s="26" t="s">
        <v>87</v>
      </c>
      <c r="C67" s="25"/>
      <c r="D67" s="25"/>
      <c r="E67" s="25">
        <f>E6+E14+E21+E29+E37+E44+E51+E58+E65</f>
        <v>207137.53</v>
      </c>
    </row>
  </sheetData>
  <sheetProtection selectLockedCells="1" selectUnlockedCells="1"/>
  <mergeCells count="9">
    <mergeCell ref="A1:E1"/>
    <mergeCell ref="A7:E7"/>
    <mergeCell ref="A15:E15"/>
    <mergeCell ref="A22:E22"/>
    <mergeCell ref="A30:E30"/>
    <mergeCell ref="A39:E39"/>
    <mergeCell ref="A46:E46"/>
    <mergeCell ref="A53:E53"/>
    <mergeCell ref="A60:E6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zoomScale="80" zoomScaleNormal="80" workbookViewId="0" topLeftCell="A80">
      <selection activeCell="A12" sqref="A12"/>
    </sheetView>
  </sheetViews>
  <sheetFormatPr defaultColWidth="12.57421875" defaultRowHeight="12.75"/>
  <cols>
    <col min="1" max="1" width="8.7109375" style="10" customWidth="1"/>
    <col min="2" max="2" width="41.8515625" style="10" customWidth="1"/>
    <col min="3" max="3" width="23.57421875" style="10" customWidth="1"/>
    <col min="4" max="4" width="34.7109375" style="10" customWidth="1"/>
    <col min="5" max="5" width="20.00390625" style="10" customWidth="1"/>
    <col min="6" max="16384" width="11.57421875" style="10" customWidth="1"/>
  </cols>
  <sheetData>
    <row r="1" spans="1:5" s="20" customFormat="1" ht="23.25" customHeight="1">
      <c r="A1" s="12" t="s">
        <v>88</v>
      </c>
      <c r="B1" s="12"/>
      <c r="C1" s="12"/>
      <c r="D1" s="12"/>
      <c r="E1" s="12"/>
    </row>
    <row r="2" spans="1:5" s="20" customFormat="1" ht="12.75">
      <c r="A2" s="12" t="s">
        <v>1</v>
      </c>
      <c r="B2" s="12" t="s">
        <v>49</v>
      </c>
      <c r="C2" s="12" t="s">
        <v>2</v>
      </c>
      <c r="D2" s="12" t="s">
        <v>50</v>
      </c>
      <c r="E2" s="12" t="s">
        <v>51</v>
      </c>
    </row>
    <row r="3" spans="1:5" s="20" customFormat="1" ht="12.75">
      <c r="A3" s="6">
        <v>1</v>
      </c>
      <c r="B3" s="6" t="s">
        <v>89</v>
      </c>
      <c r="C3" s="6" t="s">
        <v>53</v>
      </c>
      <c r="D3" s="6"/>
      <c r="E3" s="6">
        <v>3178.24</v>
      </c>
    </row>
    <row r="4" spans="1:5" s="20" customFormat="1" ht="12.75">
      <c r="A4" s="6">
        <v>2</v>
      </c>
      <c r="B4" s="12" t="s">
        <v>90</v>
      </c>
      <c r="C4" s="6" t="s">
        <v>53</v>
      </c>
      <c r="D4" s="12" t="s">
        <v>91</v>
      </c>
      <c r="E4" s="12">
        <v>1079.42</v>
      </c>
    </row>
    <row r="5" spans="1:5" s="20" customFormat="1" ht="12.75" hidden="1">
      <c r="A5" s="6">
        <v>3</v>
      </c>
      <c r="B5" s="12" t="s">
        <v>92</v>
      </c>
      <c r="C5" s="6" t="s">
        <v>53</v>
      </c>
      <c r="D5" s="12"/>
      <c r="E5" s="12">
        <v>3814.84</v>
      </c>
    </row>
    <row r="6" spans="1:5" s="20" customFormat="1" ht="12.75" hidden="1">
      <c r="A6" s="6"/>
      <c r="B6" s="6" t="s">
        <v>56</v>
      </c>
      <c r="C6" s="6"/>
      <c r="D6" s="6"/>
      <c r="E6" s="6">
        <f>E4+E3+E5</f>
        <v>8072.5</v>
      </c>
    </row>
    <row r="7" spans="1:5" s="20" customFormat="1" ht="12.75" hidden="1">
      <c r="A7" s="9"/>
      <c r="B7" s="9"/>
      <c r="C7" s="9"/>
      <c r="D7" s="9"/>
      <c r="E7" s="9"/>
    </row>
    <row r="8" spans="1:5" s="20" customFormat="1" ht="16.5" customHeight="1">
      <c r="A8" s="12" t="s">
        <v>57</v>
      </c>
      <c r="B8" s="12"/>
      <c r="C8" s="12"/>
      <c r="D8" s="12"/>
      <c r="E8" s="12"/>
    </row>
    <row r="9" spans="1:5" s="20" customFormat="1" ht="12.75">
      <c r="A9" s="12" t="s">
        <v>1</v>
      </c>
      <c r="B9" s="12" t="s">
        <v>49</v>
      </c>
      <c r="C9" s="12" t="s">
        <v>2</v>
      </c>
      <c r="D9" s="12" t="s">
        <v>50</v>
      </c>
      <c r="E9" s="12" t="s">
        <v>51</v>
      </c>
    </row>
    <row r="10" spans="1:5" s="20" customFormat="1" ht="12.75">
      <c r="A10" s="6">
        <v>1</v>
      </c>
      <c r="B10" s="6" t="s">
        <v>93</v>
      </c>
      <c r="C10" s="6" t="s">
        <v>53</v>
      </c>
      <c r="D10" s="6"/>
      <c r="E10" s="6">
        <v>764.57</v>
      </c>
    </row>
    <row r="11" spans="1:5" s="20" customFormat="1" ht="12.75" hidden="1">
      <c r="A11" s="6">
        <v>2</v>
      </c>
      <c r="B11" s="12" t="s">
        <v>92</v>
      </c>
      <c r="C11" s="6" t="s">
        <v>53</v>
      </c>
      <c r="D11" s="12"/>
      <c r="E11" s="12">
        <v>5054.54</v>
      </c>
    </row>
    <row r="12" spans="1:5" s="20" customFormat="1" ht="12.75">
      <c r="A12" s="6">
        <v>2</v>
      </c>
      <c r="B12" s="6" t="s">
        <v>89</v>
      </c>
      <c r="C12" s="6" t="s">
        <v>53</v>
      </c>
      <c r="D12" s="6"/>
      <c r="E12" s="6">
        <v>3178.24</v>
      </c>
    </row>
    <row r="13" spans="1:5" s="20" customFormat="1" ht="12.75" hidden="1">
      <c r="A13" s="6"/>
      <c r="B13" s="6" t="s">
        <v>56</v>
      </c>
      <c r="C13" s="6"/>
      <c r="D13" s="6"/>
      <c r="E13" s="6">
        <f>E11+E12+E10</f>
        <v>8997.349999999999</v>
      </c>
    </row>
    <row r="14" spans="1:5" s="20" customFormat="1" ht="12.75" hidden="1">
      <c r="A14" s="9"/>
      <c r="B14" s="9"/>
      <c r="C14" s="9"/>
      <c r="D14" s="9"/>
      <c r="E14" s="9"/>
    </row>
    <row r="15" spans="1:5" s="28" customFormat="1" ht="19.5" customHeight="1">
      <c r="A15" s="27" t="s">
        <v>94</v>
      </c>
      <c r="B15" s="27"/>
      <c r="C15" s="27"/>
      <c r="D15" s="27"/>
      <c r="E15" s="27"/>
    </row>
    <row r="16" spans="1:5" s="20" customFormat="1" ht="12.75">
      <c r="A16" s="12" t="s">
        <v>1</v>
      </c>
      <c r="B16" s="12" t="s">
        <v>49</v>
      </c>
      <c r="C16" s="12" t="s">
        <v>2</v>
      </c>
      <c r="D16" s="12" t="s">
        <v>50</v>
      </c>
      <c r="E16" s="12" t="s">
        <v>51</v>
      </c>
    </row>
    <row r="17" spans="1:5" s="20" customFormat="1" ht="12.75">
      <c r="A17" s="6">
        <v>1</v>
      </c>
      <c r="B17" s="6" t="s">
        <v>89</v>
      </c>
      <c r="C17" s="6" t="s">
        <v>53</v>
      </c>
      <c r="D17" s="6"/>
      <c r="E17" s="6">
        <v>3178.24</v>
      </c>
    </row>
    <row r="18" spans="1:5" s="20" customFormat="1" ht="12.75">
      <c r="A18" s="6">
        <v>2</v>
      </c>
      <c r="B18" s="12" t="s">
        <v>95</v>
      </c>
      <c r="C18" s="12" t="s">
        <v>53</v>
      </c>
      <c r="D18" s="12" t="s">
        <v>96</v>
      </c>
      <c r="E18" s="12">
        <v>2300.67</v>
      </c>
    </row>
    <row r="19" spans="1:5" s="20" customFormat="1" ht="14.25" customHeight="1">
      <c r="A19" s="6">
        <v>3</v>
      </c>
      <c r="B19" s="12" t="s">
        <v>92</v>
      </c>
      <c r="C19" s="12" t="s">
        <v>53</v>
      </c>
      <c r="D19" s="12"/>
      <c r="E19" s="12">
        <v>3303.55</v>
      </c>
    </row>
    <row r="20" spans="1:5" s="20" customFormat="1" ht="12.75" hidden="1">
      <c r="A20" s="6"/>
      <c r="B20" s="6" t="s">
        <v>56</v>
      </c>
      <c r="C20" s="6"/>
      <c r="D20" s="6"/>
      <c r="E20" s="6">
        <f>E17+E18+E19</f>
        <v>8782.46</v>
      </c>
    </row>
    <row r="21" spans="1:5" s="20" customFormat="1" ht="12.75" hidden="1">
      <c r="A21" s="9"/>
      <c r="B21" s="9"/>
      <c r="C21" s="9"/>
      <c r="D21" s="9"/>
      <c r="E21" s="9"/>
    </row>
    <row r="22" spans="1:5" s="28" customFormat="1" ht="17.25" customHeight="1">
      <c r="A22" s="27" t="s">
        <v>65</v>
      </c>
      <c r="B22" s="27"/>
      <c r="C22" s="27"/>
      <c r="D22" s="27"/>
      <c r="E22" s="27"/>
    </row>
    <row r="23" spans="1:5" s="20" customFormat="1" ht="12.75">
      <c r="A23" s="12" t="s">
        <v>1</v>
      </c>
      <c r="B23" s="12" t="s">
        <v>49</v>
      </c>
      <c r="C23" s="12" t="s">
        <v>2</v>
      </c>
      <c r="D23" s="12" t="s">
        <v>50</v>
      </c>
      <c r="E23" s="12" t="s">
        <v>51</v>
      </c>
    </row>
    <row r="24" spans="1:5" s="20" customFormat="1" ht="12.75">
      <c r="A24" s="6">
        <v>1</v>
      </c>
      <c r="B24" s="6" t="s">
        <v>89</v>
      </c>
      <c r="C24" s="6" t="s">
        <v>53</v>
      </c>
      <c r="D24" s="6"/>
      <c r="E24" s="6">
        <v>3178.24</v>
      </c>
    </row>
    <row r="25" spans="1:5" s="20" customFormat="1" ht="12.75">
      <c r="A25" s="6">
        <v>2</v>
      </c>
      <c r="B25" s="12" t="s">
        <v>97</v>
      </c>
      <c r="C25" s="12" t="s">
        <v>53</v>
      </c>
      <c r="D25" s="12"/>
      <c r="E25" s="12">
        <v>1367.93</v>
      </c>
    </row>
    <row r="26" spans="1:5" s="20" customFormat="1" ht="29.25" customHeight="1">
      <c r="A26" s="6">
        <v>3</v>
      </c>
      <c r="B26" s="12" t="s">
        <v>98</v>
      </c>
      <c r="C26" s="12" t="s">
        <v>53</v>
      </c>
      <c r="D26" s="12" t="s">
        <v>99</v>
      </c>
      <c r="E26" s="12">
        <v>1926.52</v>
      </c>
    </row>
    <row r="27" spans="1:5" s="20" customFormat="1" ht="12.75" hidden="1">
      <c r="A27" s="6">
        <v>4</v>
      </c>
      <c r="B27" s="12"/>
      <c r="C27" s="12"/>
      <c r="D27" s="12"/>
      <c r="E27" s="12"/>
    </row>
    <row r="28" spans="1:5" s="20" customFormat="1" ht="12.75" hidden="1">
      <c r="A28" s="6"/>
      <c r="B28" s="6" t="s">
        <v>56</v>
      </c>
      <c r="C28" s="6"/>
      <c r="D28" s="6"/>
      <c r="E28" s="6">
        <f>E25+E26+E24+E27</f>
        <v>6472.69</v>
      </c>
    </row>
    <row r="29" spans="1:5" s="28" customFormat="1" ht="19.5" customHeight="1">
      <c r="A29" s="27" t="s">
        <v>68</v>
      </c>
      <c r="B29" s="27"/>
      <c r="C29" s="27"/>
      <c r="D29" s="27"/>
      <c r="E29" s="27"/>
    </row>
    <row r="30" spans="1:5" s="20" customFormat="1" ht="12.75">
      <c r="A30" s="12" t="s">
        <v>1</v>
      </c>
      <c r="B30" s="12" t="s">
        <v>49</v>
      </c>
      <c r="C30" s="12" t="s">
        <v>2</v>
      </c>
      <c r="D30" s="12" t="s">
        <v>50</v>
      </c>
      <c r="E30" s="12" t="s">
        <v>51</v>
      </c>
    </row>
    <row r="31" spans="1:5" s="20" customFormat="1" ht="12.75">
      <c r="A31" s="6">
        <v>1</v>
      </c>
      <c r="B31" s="6" t="s">
        <v>100</v>
      </c>
      <c r="C31" s="6" t="s">
        <v>53</v>
      </c>
      <c r="D31" s="6"/>
      <c r="E31" s="6">
        <v>5760</v>
      </c>
    </row>
    <row r="32" spans="1:5" s="20" customFormat="1" ht="12.75">
      <c r="A32" s="6">
        <v>2</v>
      </c>
      <c r="B32" s="6" t="s">
        <v>89</v>
      </c>
      <c r="C32" s="6" t="s">
        <v>53</v>
      </c>
      <c r="D32" s="6"/>
      <c r="E32" s="6">
        <v>3178.24</v>
      </c>
    </row>
    <row r="33" spans="1:5" s="20" customFormat="1" ht="12.75">
      <c r="A33" s="6">
        <v>3</v>
      </c>
      <c r="B33" s="12" t="s">
        <v>101</v>
      </c>
      <c r="C33" s="12" t="s">
        <v>53</v>
      </c>
      <c r="D33" s="12"/>
      <c r="E33" s="12">
        <v>133.16</v>
      </c>
    </row>
    <row r="34" spans="1:5" s="20" customFormat="1" ht="12.75">
      <c r="A34" s="6">
        <v>4</v>
      </c>
      <c r="B34" s="12" t="s">
        <v>102</v>
      </c>
      <c r="C34" s="12" t="s">
        <v>53</v>
      </c>
      <c r="D34" s="12"/>
      <c r="E34" s="12">
        <v>1184.23</v>
      </c>
    </row>
    <row r="35" spans="1:5" s="20" customFormat="1" ht="12.75">
      <c r="A35" s="6">
        <v>5</v>
      </c>
      <c r="B35" s="12" t="s">
        <v>103</v>
      </c>
      <c r="C35" s="12" t="s">
        <v>53</v>
      </c>
      <c r="D35" s="12"/>
      <c r="E35" s="12">
        <v>1377.77</v>
      </c>
    </row>
    <row r="36" spans="1:5" s="20" customFormat="1" ht="12.75" hidden="1">
      <c r="A36" s="6"/>
      <c r="B36" s="6" t="s">
        <v>56</v>
      </c>
      <c r="C36" s="6"/>
      <c r="D36" s="6"/>
      <c r="E36" s="6">
        <f>E32+E35+E33+E34+E31</f>
        <v>11633.4</v>
      </c>
    </row>
    <row r="37" spans="1:5" s="28" customFormat="1" ht="28.5" customHeight="1">
      <c r="A37" s="27" t="s">
        <v>71</v>
      </c>
      <c r="B37" s="27"/>
      <c r="C37" s="27"/>
      <c r="D37" s="27"/>
      <c r="E37" s="27"/>
    </row>
    <row r="38" spans="1:5" s="20" customFormat="1" ht="12.75">
      <c r="A38" s="12" t="s">
        <v>1</v>
      </c>
      <c r="B38" s="12" t="s">
        <v>49</v>
      </c>
      <c r="C38" s="12" t="s">
        <v>2</v>
      </c>
      <c r="D38" s="12" t="s">
        <v>50</v>
      </c>
      <c r="E38" s="12" t="s">
        <v>51</v>
      </c>
    </row>
    <row r="39" spans="1:5" s="20" customFormat="1" ht="12.75">
      <c r="A39" s="6">
        <v>1</v>
      </c>
      <c r="B39" s="6" t="s">
        <v>100</v>
      </c>
      <c r="C39" s="12" t="s">
        <v>53</v>
      </c>
      <c r="D39" s="6"/>
      <c r="E39" s="6">
        <v>5760</v>
      </c>
    </row>
    <row r="40" spans="1:5" s="20" customFormat="1" ht="12.75">
      <c r="A40" s="6">
        <v>2</v>
      </c>
      <c r="B40" s="12" t="s">
        <v>104</v>
      </c>
      <c r="C40" s="12" t="s">
        <v>53</v>
      </c>
      <c r="D40" s="6" t="s">
        <v>105</v>
      </c>
      <c r="E40" s="6">
        <v>1461.95</v>
      </c>
    </row>
    <row r="41" spans="1:5" s="20" customFormat="1" ht="12.75">
      <c r="A41" s="6">
        <v>3</v>
      </c>
      <c r="B41" s="6" t="s">
        <v>106</v>
      </c>
      <c r="C41" s="11" t="s">
        <v>107</v>
      </c>
      <c r="D41" s="6"/>
      <c r="E41" s="6">
        <v>102687.27</v>
      </c>
    </row>
    <row r="42" spans="1:5" s="20" customFormat="1" ht="12.75">
      <c r="A42" s="6">
        <v>4</v>
      </c>
      <c r="B42" s="6" t="s">
        <v>89</v>
      </c>
      <c r="C42" s="6" t="s">
        <v>53</v>
      </c>
      <c r="D42" s="6"/>
      <c r="E42" s="6">
        <v>3178.24</v>
      </c>
    </row>
    <row r="43" spans="1:5" s="20" customFormat="1" ht="12.75">
      <c r="A43" s="6">
        <v>5</v>
      </c>
      <c r="B43" s="6" t="s">
        <v>108</v>
      </c>
      <c r="C43" s="6" t="s">
        <v>53</v>
      </c>
      <c r="D43" s="6" t="s">
        <v>109</v>
      </c>
      <c r="E43" s="6">
        <v>407.55</v>
      </c>
    </row>
    <row r="44" spans="1:5" s="20" customFormat="1" ht="12.75" hidden="1">
      <c r="A44" s="6">
        <v>6</v>
      </c>
      <c r="B44" s="13"/>
      <c r="C44" s="6"/>
      <c r="D44" s="6"/>
      <c r="E44" s="6"/>
    </row>
    <row r="45" spans="1:5" s="20" customFormat="1" ht="12.75" hidden="1">
      <c r="A45" s="6"/>
      <c r="B45" s="6" t="s">
        <v>56</v>
      </c>
      <c r="C45" s="6"/>
      <c r="D45" s="6"/>
      <c r="E45" s="6">
        <f>E39+E40+E41+E42+E43+E44</f>
        <v>113495.01000000001</v>
      </c>
    </row>
    <row r="46" spans="1:5" s="28" customFormat="1" ht="20.25" customHeight="1">
      <c r="A46" s="27" t="s">
        <v>75</v>
      </c>
      <c r="B46" s="27"/>
      <c r="C46" s="27"/>
      <c r="D46" s="27"/>
      <c r="E46" s="27"/>
    </row>
    <row r="47" spans="1:5" s="20" customFormat="1" ht="12.75">
      <c r="A47" s="12" t="s">
        <v>1</v>
      </c>
      <c r="B47" s="12" t="s">
        <v>49</v>
      </c>
      <c r="C47" s="12" t="s">
        <v>2</v>
      </c>
      <c r="D47" s="12" t="s">
        <v>50</v>
      </c>
      <c r="E47" s="12" t="s">
        <v>51</v>
      </c>
    </row>
    <row r="48" spans="1:5" s="20" customFormat="1" ht="12.75">
      <c r="A48" s="6">
        <v>1</v>
      </c>
      <c r="B48" s="6" t="s">
        <v>89</v>
      </c>
      <c r="C48" s="6" t="s">
        <v>53</v>
      </c>
      <c r="D48" s="6"/>
      <c r="E48" s="6">
        <v>3178.24</v>
      </c>
    </row>
    <row r="49" spans="1:5" s="20" customFormat="1" ht="12.75">
      <c r="A49" s="6">
        <v>2</v>
      </c>
      <c r="B49" s="6" t="s">
        <v>110</v>
      </c>
      <c r="C49" s="6" t="s">
        <v>107</v>
      </c>
      <c r="D49" s="6" t="s">
        <v>111</v>
      </c>
      <c r="E49" s="6">
        <v>1607.12</v>
      </c>
    </row>
    <row r="50" spans="1:5" s="20" customFormat="1" ht="12.75">
      <c r="A50" s="6">
        <v>3</v>
      </c>
      <c r="B50" s="12" t="s">
        <v>112</v>
      </c>
      <c r="C50" s="12" t="s">
        <v>107</v>
      </c>
      <c r="D50" s="12" t="s">
        <v>113</v>
      </c>
      <c r="E50" s="12">
        <v>671.49</v>
      </c>
    </row>
    <row r="51" spans="1:5" s="20" customFormat="1" ht="12.75" hidden="1">
      <c r="A51" s="6">
        <v>4</v>
      </c>
      <c r="B51" s="12"/>
      <c r="C51" s="12"/>
      <c r="D51" s="12"/>
      <c r="E51" s="12"/>
    </row>
    <row r="52" spans="1:5" s="20" customFormat="1" ht="12.75" hidden="1">
      <c r="A52" s="6">
        <v>5</v>
      </c>
      <c r="B52" s="12"/>
      <c r="C52" s="12"/>
      <c r="D52" s="12"/>
      <c r="E52" s="12"/>
    </row>
    <row r="53" spans="1:5" s="20" customFormat="1" ht="12.75" hidden="1">
      <c r="A53" s="6"/>
      <c r="B53" s="6" t="s">
        <v>56</v>
      </c>
      <c r="C53" s="6"/>
      <c r="D53" s="6"/>
      <c r="E53" s="6">
        <f>E49+E52+E50+E51+E48</f>
        <v>5456.849999999999</v>
      </c>
    </row>
    <row r="54" s="20" customFormat="1" ht="12.75" hidden="1"/>
    <row r="55" spans="1:5" s="20" customFormat="1" ht="20.25" customHeight="1">
      <c r="A55" s="12" t="s">
        <v>114</v>
      </c>
      <c r="B55" s="12"/>
      <c r="C55" s="12"/>
      <c r="D55" s="12"/>
      <c r="E55" s="12"/>
    </row>
    <row r="56" spans="1:5" s="20" customFormat="1" ht="12.75">
      <c r="A56" s="12" t="s">
        <v>1</v>
      </c>
      <c r="B56" s="12" t="s">
        <v>49</v>
      </c>
      <c r="C56" s="12" t="s">
        <v>2</v>
      </c>
      <c r="D56" s="12" t="s">
        <v>50</v>
      </c>
      <c r="E56" s="12" t="s">
        <v>51</v>
      </c>
    </row>
    <row r="57" spans="1:5" s="20" customFormat="1" ht="12.75">
      <c r="A57" s="6">
        <v>1</v>
      </c>
      <c r="B57" s="6" t="s">
        <v>115</v>
      </c>
      <c r="C57" s="12" t="s">
        <v>107</v>
      </c>
      <c r="D57" s="6"/>
      <c r="E57" s="6">
        <v>2693.75</v>
      </c>
    </row>
    <row r="58" spans="1:5" s="20" customFormat="1" ht="12.75">
      <c r="A58" s="6">
        <v>2</v>
      </c>
      <c r="B58" s="6" t="s">
        <v>116</v>
      </c>
      <c r="C58" s="12" t="s">
        <v>107</v>
      </c>
      <c r="D58" s="6" t="s">
        <v>117</v>
      </c>
      <c r="E58" s="6">
        <v>130.77</v>
      </c>
    </row>
    <row r="59" spans="1:5" s="20" customFormat="1" ht="12.75">
      <c r="A59" s="6">
        <v>3</v>
      </c>
      <c r="B59" s="12" t="s">
        <v>118</v>
      </c>
      <c r="C59" s="12" t="s">
        <v>107</v>
      </c>
      <c r="D59" s="12" t="s">
        <v>119</v>
      </c>
      <c r="E59" s="12">
        <v>1474.58</v>
      </c>
    </row>
    <row r="60" spans="1:5" s="20" customFormat="1" ht="12.75">
      <c r="A60" s="6">
        <v>4</v>
      </c>
      <c r="B60" s="6" t="s">
        <v>89</v>
      </c>
      <c r="C60" s="12" t="s">
        <v>107</v>
      </c>
      <c r="D60" s="12"/>
      <c r="E60" s="12">
        <v>3178.24</v>
      </c>
    </row>
    <row r="61" spans="1:5" s="20" customFormat="1" ht="12.75" hidden="1">
      <c r="A61" s="6">
        <v>5</v>
      </c>
      <c r="B61" s="12"/>
      <c r="C61" s="12"/>
      <c r="D61" s="12"/>
      <c r="E61" s="12"/>
    </row>
    <row r="62" spans="1:5" s="20" customFormat="1" ht="12.75" hidden="1">
      <c r="A62" s="6"/>
      <c r="B62" s="6" t="s">
        <v>56</v>
      </c>
      <c r="C62" s="6"/>
      <c r="D62" s="6"/>
      <c r="E62" s="6">
        <f>E58+E61+E59+E60+E57</f>
        <v>7477.34</v>
      </c>
    </row>
    <row r="63" s="20" customFormat="1" ht="12.75" hidden="1"/>
    <row r="64" spans="1:5" s="20" customFormat="1" ht="21" customHeight="1">
      <c r="A64" s="12" t="s">
        <v>80</v>
      </c>
      <c r="B64" s="12"/>
      <c r="C64" s="12"/>
      <c r="D64" s="12"/>
      <c r="E64" s="12"/>
    </row>
    <row r="65" spans="1:5" s="20" customFormat="1" ht="12.75">
      <c r="A65" s="12" t="s">
        <v>1</v>
      </c>
      <c r="B65" s="12" t="s">
        <v>49</v>
      </c>
      <c r="C65" s="12" t="s">
        <v>2</v>
      </c>
      <c r="D65" s="12" t="s">
        <v>50</v>
      </c>
      <c r="E65" s="12" t="s">
        <v>51</v>
      </c>
    </row>
    <row r="66" spans="1:5" s="20" customFormat="1" ht="12.75">
      <c r="A66" s="6">
        <v>1</v>
      </c>
      <c r="B66" s="6" t="s">
        <v>89</v>
      </c>
      <c r="C66" s="12" t="s">
        <v>107</v>
      </c>
      <c r="D66" s="12"/>
      <c r="E66" s="12">
        <v>3178.24</v>
      </c>
    </row>
    <row r="67" spans="1:5" s="20" customFormat="1" ht="12.75">
      <c r="A67" s="6">
        <v>2</v>
      </c>
      <c r="B67" s="6" t="s">
        <v>100</v>
      </c>
      <c r="C67" s="12" t="s">
        <v>53</v>
      </c>
      <c r="D67" s="6"/>
      <c r="E67" s="6">
        <v>5760</v>
      </c>
    </row>
    <row r="68" spans="1:5" s="20" customFormat="1" ht="12.75" hidden="1">
      <c r="A68" s="6">
        <v>3</v>
      </c>
      <c r="B68" s="13"/>
      <c r="C68" s="6"/>
      <c r="D68" s="13"/>
      <c r="E68" s="6"/>
    </row>
    <row r="69" spans="1:5" s="20" customFormat="1" ht="12.75" hidden="1">
      <c r="A69" s="6"/>
      <c r="B69" s="6" t="s">
        <v>56</v>
      </c>
      <c r="C69" s="6"/>
      <c r="D69" s="6"/>
      <c r="E69" s="6">
        <f>E66+E67+E68</f>
        <v>8938.24</v>
      </c>
    </row>
    <row r="70" s="20" customFormat="1" ht="12.75" hidden="1"/>
    <row r="71" spans="1:5" s="20" customFormat="1" ht="25.5" customHeight="1">
      <c r="A71" s="12" t="s">
        <v>82</v>
      </c>
      <c r="B71" s="12"/>
      <c r="C71" s="12"/>
      <c r="D71" s="12"/>
      <c r="E71" s="12"/>
    </row>
    <row r="72" spans="1:5" s="20" customFormat="1" ht="12.75">
      <c r="A72" s="12" t="s">
        <v>1</v>
      </c>
      <c r="B72" s="12" t="s">
        <v>49</v>
      </c>
      <c r="C72" s="12" t="s">
        <v>2</v>
      </c>
      <c r="D72" s="12" t="s">
        <v>50</v>
      </c>
      <c r="E72" s="12" t="s">
        <v>51</v>
      </c>
    </row>
    <row r="73" spans="1:5" s="20" customFormat="1" ht="27.75" customHeight="1">
      <c r="A73" s="6">
        <v>1</v>
      </c>
      <c r="B73" s="29" t="s">
        <v>120</v>
      </c>
      <c r="C73" s="12" t="s">
        <v>53</v>
      </c>
      <c r="D73" s="6" t="s">
        <v>109</v>
      </c>
      <c r="E73" s="6">
        <v>2412.78</v>
      </c>
    </row>
    <row r="74" spans="1:5" s="20" customFormat="1" ht="12.75">
      <c r="A74" s="6">
        <v>2</v>
      </c>
      <c r="B74" s="6" t="s">
        <v>121</v>
      </c>
      <c r="C74" s="6" t="s">
        <v>107</v>
      </c>
      <c r="D74" s="29" t="s">
        <v>122</v>
      </c>
      <c r="E74" s="6">
        <v>4769.08</v>
      </c>
    </row>
    <row r="75" spans="1:5" s="20" customFormat="1" ht="12.75">
      <c r="A75" s="6">
        <v>3</v>
      </c>
      <c r="B75" s="6" t="s">
        <v>89</v>
      </c>
      <c r="C75" s="12" t="s">
        <v>107</v>
      </c>
      <c r="D75" s="12"/>
      <c r="E75" s="12">
        <v>3178.24</v>
      </c>
    </row>
    <row r="76" spans="1:5" s="20" customFormat="1" ht="12.75">
      <c r="A76" s="6">
        <v>4</v>
      </c>
      <c r="B76" s="6" t="s">
        <v>123</v>
      </c>
      <c r="C76" s="12" t="s">
        <v>107</v>
      </c>
      <c r="D76" s="6" t="s">
        <v>124</v>
      </c>
      <c r="E76" s="6">
        <v>1250</v>
      </c>
    </row>
    <row r="77" spans="1:5" s="20" customFormat="1" ht="12.75">
      <c r="A77" s="6">
        <v>5</v>
      </c>
      <c r="B77" s="6" t="s">
        <v>125</v>
      </c>
      <c r="C77" s="12" t="s">
        <v>107</v>
      </c>
      <c r="D77" s="6" t="s">
        <v>126</v>
      </c>
      <c r="E77" s="6">
        <v>456.88</v>
      </c>
    </row>
    <row r="78" spans="1:5" s="20" customFormat="1" ht="12.75" hidden="1">
      <c r="A78" s="6"/>
      <c r="B78" s="6" t="s">
        <v>56</v>
      </c>
      <c r="C78" s="6"/>
      <c r="D78" s="6"/>
      <c r="E78" s="6">
        <f>E73+E74+E75+E76+E77</f>
        <v>12066.98</v>
      </c>
    </row>
    <row r="79" s="20" customFormat="1" ht="12.75" hidden="1"/>
    <row r="80" spans="1:5" s="20" customFormat="1" ht="24" customHeight="1">
      <c r="A80" s="12" t="s">
        <v>127</v>
      </c>
      <c r="B80" s="12"/>
      <c r="C80" s="12"/>
      <c r="D80" s="12"/>
      <c r="E80" s="12"/>
    </row>
    <row r="81" spans="1:5" s="20" customFormat="1" ht="12.75">
      <c r="A81" s="12" t="s">
        <v>1</v>
      </c>
      <c r="B81" s="12" t="s">
        <v>49</v>
      </c>
      <c r="C81" s="12" t="s">
        <v>2</v>
      </c>
      <c r="D81" s="12" t="s">
        <v>50</v>
      </c>
      <c r="E81" s="12" t="s">
        <v>51</v>
      </c>
    </row>
    <row r="82" spans="1:5" s="20" customFormat="1" ht="12.75">
      <c r="A82" s="6">
        <v>1</v>
      </c>
      <c r="B82" s="6" t="s">
        <v>89</v>
      </c>
      <c r="C82" s="12" t="s">
        <v>107</v>
      </c>
      <c r="D82" s="12"/>
      <c r="E82" s="12">
        <v>3178.24</v>
      </c>
    </row>
    <row r="83" spans="1:5" s="20" customFormat="1" ht="45.75" customHeight="1">
      <c r="A83" s="6">
        <v>2</v>
      </c>
      <c r="B83" s="13" t="s">
        <v>128</v>
      </c>
      <c r="C83" s="6" t="s">
        <v>107</v>
      </c>
      <c r="D83" s="6"/>
      <c r="E83" s="6">
        <v>1838.17</v>
      </c>
    </row>
    <row r="84" spans="1:5" s="20" customFormat="1" ht="12.75">
      <c r="A84" s="6">
        <v>3</v>
      </c>
      <c r="B84" s="6" t="s">
        <v>129</v>
      </c>
      <c r="C84" s="6" t="s">
        <v>107</v>
      </c>
      <c r="D84" s="6" t="s">
        <v>130</v>
      </c>
      <c r="E84" s="6">
        <v>552.13</v>
      </c>
    </row>
    <row r="85" spans="1:5" s="20" customFormat="1" ht="29.25" customHeight="1">
      <c r="A85" s="6">
        <v>4</v>
      </c>
      <c r="B85" s="6" t="s">
        <v>131</v>
      </c>
      <c r="C85" s="6" t="s">
        <v>107</v>
      </c>
      <c r="D85" s="6" t="s">
        <v>109</v>
      </c>
      <c r="E85" s="6">
        <v>1680.58</v>
      </c>
    </row>
    <row r="86" spans="1:5" s="20" customFormat="1" ht="29.25" customHeight="1" hidden="1">
      <c r="A86" s="6">
        <v>5</v>
      </c>
      <c r="B86" s="13"/>
      <c r="C86" s="6"/>
      <c r="D86" s="6"/>
      <c r="E86" s="6"/>
    </row>
    <row r="87" spans="1:5" s="20" customFormat="1" ht="12.75" hidden="1">
      <c r="A87" s="6"/>
      <c r="B87" s="6" t="s">
        <v>56</v>
      </c>
      <c r="C87" s="6"/>
      <c r="D87" s="6"/>
      <c r="E87" s="6">
        <f>SUM(E82:E86)</f>
        <v>7249.12</v>
      </c>
    </row>
    <row r="88" s="20" customFormat="1" ht="12.75" hidden="1"/>
    <row r="89" spans="1:5" s="20" customFormat="1" ht="20.25" customHeight="1">
      <c r="A89" s="12" t="s">
        <v>84</v>
      </c>
      <c r="B89" s="12"/>
      <c r="C89" s="12"/>
      <c r="D89" s="12"/>
      <c r="E89" s="12"/>
    </row>
    <row r="90" spans="1:5" s="20" customFormat="1" ht="12.75">
      <c r="A90" s="12" t="s">
        <v>1</v>
      </c>
      <c r="B90" s="12" t="s">
        <v>49</v>
      </c>
      <c r="C90" s="12" t="s">
        <v>2</v>
      </c>
      <c r="D90" s="12" t="s">
        <v>50</v>
      </c>
      <c r="E90" s="12" t="s">
        <v>51</v>
      </c>
    </row>
    <row r="91" spans="1:5" s="20" customFormat="1" ht="12.75">
      <c r="A91" s="6">
        <v>1</v>
      </c>
      <c r="B91" s="6" t="s">
        <v>132</v>
      </c>
      <c r="C91" s="6" t="s">
        <v>107</v>
      </c>
      <c r="D91" s="6"/>
      <c r="E91" s="6">
        <v>776.86</v>
      </c>
    </row>
    <row r="92" spans="1:5" s="20" customFormat="1" ht="29.25" customHeight="1">
      <c r="A92" s="6">
        <v>2</v>
      </c>
      <c r="B92" s="13" t="s">
        <v>69</v>
      </c>
      <c r="C92" s="6" t="s">
        <v>107</v>
      </c>
      <c r="D92" s="6" t="s">
        <v>133</v>
      </c>
      <c r="E92" s="6">
        <v>2356.94</v>
      </c>
    </row>
    <row r="93" spans="1:5" s="20" customFormat="1" ht="32.25" customHeight="1">
      <c r="A93" s="6">
        <v>3</v>
      </c>
      <c r="B93" s="6" t="s">
        <v>89</v>
      </c>
      <c r="C93" s="12" t="s">
        <v>107</v>
      </c>
      <c r="D93" s="12"/>
      <c r="E93" s="12">
        <v>3178.24</v>
      </c>
    </row>
    <row r="94" spans="1:5" s="20" customFormat="1" ht="12.75">
      <c r="A94" s="6">
        <v>4</v>
      </c>
      <c r="B94" s="6" t="s">
        <v>134</v>
      </c>
      <c r="C94" s="12" t="s">
        <v>107</v>
      </c>
      <c r="D94" s="6" t="s">
        <v>135</v>
      </c>
      <c r="E94" s="6">
        <v>1914.22</v>
      </c>
    </row>
    <row r="95" spans="1:5" ht="12.75" hidden="1">
      <c r="A95" s="24"/>
      <c r="B95" s="24" t="s">
        <v>56</v>
      </c>
      <c r="C95" s="24"/>
      <c r="D95" s="24"/>
      <c r="E95" s="24">
        <f>E91+E92+E93+E925+E94</f>
        <v>8226.26</v>
      </c>
    </row>
    <row r="96" ht="12.75" hidden="1"/>
    <row r="97" spans="1:5" ht="12.75" hidden="1">
      <c r="A97" s="30"/>
      <c r="B97" s="30" t="s">
        <v>87</v>
      </c>
      <c r="C97" s="30"/>
      <c r="D97" s="30"/>
      <c r="E97" s="30">
        <f>E6+E13+E20+E28+E36+E45+E53+E62+E69+E78+E87+E95</f>
        <v>206868.2</v>
      </c>
    </row>
  </sheetData>
  <sheetProtection selectLockedCells="1" selectUnlockedCells="1"/>
  <mergeCells count="12">
    <mergeCell ref="A1:E1"/>
    <mergeCell ref="A8:E8"/>
    <mergeCell ref="A15:E15"/>
    <mergeCell ref="A22:E22"/>
    <mergeCell ref="A29:E29"/>
    <mergeCell ref="A37:E37"/>
    <mergeCell ref="A46:E46"/>
    <mergeCell ref="A55:E55"/>
    <mergeCell ref="A64:E64"/>
    <mergeCell ref="A71:E71"/>
    <mergeCell ref="A80:E80"/>
    <mergeCell ref="A89:E8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2018-01-23T13:52:33Z</cp:lastPrinted>
  <dcterms:modified xsi:type="dcterms:W3CDTF">2018-04-02T06:00:53Z</dcterms:modified>
  <cp:category/>
  <cp:version/>
  <cp:contentType/>
  <cp:contentStatus/>
  <cp:revision>309</cp:revision>
</cp:coreProperties>
</file>