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<sst xmlns="http://schemas.openxmlformats.org/spreadsheetml/2006/main" count="309" uniqueCount="103">
  <si>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</si>
  <si>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</si>
  <si>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</si>
  <si>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</si>
  <si>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</si>
  <si>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</si>
  <si>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</si>
  <si>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</si>
  <si>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</si>
  <si>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</si>
  <si>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</si>
  <si>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</si>
  <si>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</si>
  <si>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</si>
  <si>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Сызранова</t>
  </si>
  <si>
    <t>01.08.2013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</si>
  <si>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</si>
  <si>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</si>
  <si>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</si>
  <si>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</si>
  <si>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</si>
  <si>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</si>
  <si>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</si>
  <si>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</si>
  <si>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</si>
  <si>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</si>
  <si>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</si>
  <si>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</si>
  <si>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</si>
  <si>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</si>
  <si>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</si>
  <si>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</si>
  <si>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</si>
  <si>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</si>
  <si>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Установка УУТЭ</t>
  </si>
  <si>
    <t>Лифт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</si>
  <si>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</si>
  <si>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</si>
  <si>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</si>
  <si>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</si>
  <si>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</si>
  <si>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ХВ снабжение (СОИД)</t>
  </si>
  <si>
    <t>Эл.снабжение (СОИД)</t>
  </si>
  <si>
    <t>Февраль 2017 г</t>
  </si>
  <si>
    <t>Вид работ</t>
  </si>
  <si>
    <t>Место проведения работ</t>
  </si>
  <si>
    <t>Сумма</t>
  </si>
  <si>
    <t>теплоизиляция труб теплообменника</t>
  </si>
  <si>
    <t>Сызранова 6</t>
  </si>
  <si>
    <t>ремонт мягкой кровли</t>
  </si>
  <si>
    <t>кв. 85</t>
  </si>
  <si>
    <t>ИТОГО</t>
  </si>
  <si>
    <t>Июнь 2017 г</t>
  </si>
  <si>
    <t xml:space="preserve">смена трубопровода ЦО </t>
  </si>
  <si>
    <t>кв. 88</t>
  </si>
  <si>
    <t>Сентябрь 2017 г</t>
  </si>
  <si>
    <t>лоджия</t>
  </si>
  <si>
    <t>Ноябрь 2017 г</t>
  </si>
  <si>
    <t>смена трансформатора тока на ВРУ</t>
  </si>
  <si>
    <t>1,2 подъезд</t>
  </si>
  <si>
    <t>Декабрь 2017 г</t>
  </si>
  <si>
    <t xml:space="preserve">смена трубопровода ф 110 мм, 160 мм </t>
  </si>
  <si>
    <t>2-й подъезд выпуск ЦК</t>
  </si>
  <si>
    <t>ВСЕГО</t>
  </si>
  <si>
    <t>Январь 2017 г</t>
  </si>
  <si>
    <t>т/о УУТЭ</t>
  </si>
  <si>
    <t>заделка подвальных окон</t>
  </si>
  <si>
    <t>ревизия теплообменника</t>
  </si>
  <si>
    <t>устранение непрогрева системы ЦО</t>
  </si>
  <si>
    <t>кв.40,46,52,58,64,68,70,74,2,6,10,14,18,22,26,30,34</t>
  </si>
  <si>
    <t>т/о УУТЭЭ</t>
  </si>
  <si>
    <t>Март 2017</t>
  </si>
  <si>
    <t>т/о общедомовых приборов учета электроэнергии</t>
  </si>
  <si>
    <t>т/о УУТЭ ЦО</t>
  </si>
  <si>
    <t>прочистка внутреннего ливнестока</t>
  </si>
  <si>
    <t>обходы и осмотры подвала и инженерных коммуникаций</t>
  </si>
  <si>
    <t>благоустройство придомовой территории (окраска деревьев и бордюров)</t>
  </si>
  <si>
    <t>Апрель 2017</t>
  </si>
  <si>
    <t>слив воды из системы</t>
  </si>
  <si>
    <t>закрытие отопительного периода</t>
  </si>
  <si>
    <t>Планово-предупредительный ремонт (ревизия щитов этажных, ревизия ВРУ)</t>
  </si>
  <si>
    <t>ремонт надподъездного электроосвещения (установка лампочки и фотореле)</t>
  </si>
  <si>
    <t>1-й подъезд</t>
  </si>
  <si>
    <t>Май 2017</t>
  </si>
  <si>
    <t>дезинсекция подвальных помещений</t>
  </si>
  <si>
    <t>смена ламп над адресными табличками</t>
  </si>
  <si>
    <t>гидравлические испытания внутридомовой системы ЦО</t>
  </si>
  <si>
    <t>Июль 2017 г</t>
  </si>
  <si>
    <t>Август 2017 г</t>
  </si>
  <si>
    <t>гидравлические испытания теплообменника Ф 114 мм длин — 4, 8 секц.</t>
  </si>
  <si>
    <t>гидравлические испытания ввода ЦО</t>
  </si>
  <si>
    <t>очистка воронок водосточных труб от мусора</t>
  </si>
  <si>
    <t>ремонт вентиляционного канала</t>
  </si>
  <si>
    <t>кв.31</t>
  </si>
  <si>
    <t>Октябрь 2017 г.</t>
  </si>
  <si>
    <t>промывка системы ЦО</t>
  </si>
  <si>
    <t>ликвидация воздушных пробок в стояках</t>
  </si>
  <si>
    <t>кв. 42,48,54,60,66,72,78,84,36,43,49,55,61,67,73,79,85,37,41,47,53,59,65,71,77,83,35,40,46,52,58,64,70,76,82,88,39,45,51,57,63,69,75,81,87,4,8,12,16,20,24,28,32,36,1,3,7,11,15,19,23,27,31,6,10,14,18,22,26,30,34,5,9,13,17,21,25,29,33</t>
  </si>
  <si>
    <t>кв. 31</t>
  </si>
  <si>
    <t>осмотр вентиляционного канала</t>
  </si>
  <si>
    <t>кв. 54,43,45,35,19,12,7,62,74,37,36</t>
  </si>
  <si>
    <t>кв. 8,10,12,40,47,69,70,72,80</t>
  </si>
  <si>
    <t xml:space="preserve">установка датчика движения в подъезде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</si>
</sst>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4" fontId="1" fillId="0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 wrapText="1"/>
    </xf>
    <xf numFmtId="164" fontId="1" fillId="0" borderId="0" xfId="0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justify" wrapText="1"/>
    </xf>
    <xf numFmtId="164" fontId="1" fillId="0" borderId="0" xfId="0" applyFont="1" applyFill="1" applyAlignment="1">
      <alignment wrapText="1"/>
    </xf>
    <xf numFmtId="164" fontId="1" fillId="0" borderId="0" xfId="0" applyFont="1" applyFill="1" applyAlignment="1">
      <alignment horizontal="center" wrapText="1"/>
    </xf>
    <xf numFmtId="164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945">
          <cell r="E1945">
            <v>18982.41</v>
          </cell>
          <cell r="F1945">
            <v>373775.63</v>
          </cell>
          <cell r="G1945">
            <v>240121.61</v>
          </cell>
          <cell r="H1945">
            <v>237982.96000000002</v>
          </cell>
          <cell r="I1945">
            <v>55088.94</v>
          </cell>
          <cell r="J1945">
            <v>556669.6500000001</v>
          </cell>
          <cell r="K1945">
            <v>21121.05999999997</v>
          </cell>
        </row>
        <row r="1946">
          <cell r="E1946">
            <v>0</v>
          </cell>
          <cell r="F1946">
            <v>-25426.45</v>
          </cell>
          <cell r="G1946">
            <v>0</v>
          </cell>
          <cell r="H1946">
            <v>0</v>
          </cell>
          <cell r="I1946">
            <v>0</v>
          </cell>
          <cell r="J1946">
            <v>-25426.45</v>
          </cell>
          <cell r="K1946">
            <v>0</v>
          </cell>
        </row>
        <row r="1947">
          <cell r="E1947">
            <v>0</v>
          </cell>
          <cell r="F1947">
            <v>3280</v>
          </cell>
          <cell r="G1947">
            <v>0</v>
          </cell>
          <cell r="H1947">
            <v>0</v>
          </cell>
          <cell r="I1947">
            <v>0</v>
          </cell>
          <cell r="J1947">
            <v>3280</v>
          </cell>
          <cell r="K1947">
            <v>0</v>
          </cell>
        </row>
        <row r="1948">
          <cell r="E1948">
            <v>14957.99</v>
          </cell>
          <cell r="F1948">
            <v>92957.52</v>
          </cell>
          <cell r="G1948">
            <v>22334.41</v>
          </cell>
          <cell r="H1948">
            <v>19785.22</v>
          </cell>
          <cell r="I1948">
            <v>0</v>
          </cell>
          <cell r="J1948">
            <v>112742.74</v>
          </cell>
          <cell r="K1948">
            <v>17507.18</v>
          </cell>
        </row>
        <row r="1949"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2">
          <cell r="E1952">
            <v>11356.199999999999</v>
          </cell>
          <cell r="F1952">
            <v>-48598.740000000005</v>
          </cell>
          <cell r="G1952">
            <v>96760.62999999999</v>
          </cell>
          <cell r="H1952">
            <v>96508.19</v>
          </cell>
          <cell r="I1952">
            <v>132636.67</v>
          </cell>
          <cell r="J1952">
            <v>-84727.22</v>
          </cell>
          <cell r="K1952">
            <v>11608.639999999989</v>
          </cell>
        </row>
        <row r="1953">
          <cell r="E1953">
            <v>7747.2</v>
          </cell>
          <cell r="F1953">
            <v>-7747.2</v>
          </cell>
          <cell r="G1953">
            <v>87708.31</v>
          </cell>
          <cell r="H1953">
            <v>87340.69</v>
          </cell>
          <cell r="I1953">
            <v>87708.31</v>
          </cell>
          <cell r="J1953">
            <v>-8114.819999999992</v>
          </cell>
          <cell r="K1953">
            <v>8114.819999999992</v>
          </cell>
        </row>
        <row r="1954">
          <cell r="E1954">
            <v>1603.48</v>
          </cell>
          <cell r="F1954">
            <v>14068.52</v>
          </cell>
          <cell r="G1954">
            <v>29594.869999999995</v>
          </cell>
          <cell r="H1954">
            <v>29482.400000000005</v>
          </cell>
          <cell r="I1954">
            <v>34499.44</v>
          </cell>
          <cell r="J1954">
            <v>9051.480000000005</v>
          </cell>
          <cell r="K1954">
            <v>1715.9499999999916</v>
          </cell>
        </row>
        <row r="1955">
          <cell r="E1955">
            <v>107.18</v>
          </cell>
          <cell r="F1955">
            <v>210.92000000000002</v>
          </cell>
          <cell r="G1955">
            <v>2466.2899999999995</v>
          </cell>
          <cell r="H1955">
            <v>2457.43</v>
          </cell>
          <cell r="I1955">
            <v>20351.98999999999</v>
          </cell>
          <cell r="J1955">
            <v>-17683.639999999992</v>
          </cell>
          <cell r="K1955">
            <v>116.03999999999945</v>
          </cell>
        </row>
        <row r="1956">
          <cell r="E1956">
            <v>572.22</v>
          </cell>
          <cell r="F1956">
            <v>-3965.9999999999995</v>
          </cell>
          <cell r="G1956">
            <v>5228.45</v>
          </cell>
          <cell r="H1956">
            <v>5209.660000000001</v>
          </cell>
          <cell r="I1956">
            <v>4569.6</v>
          </cell>
          <cell r="J1956">
            <v>-3325.9399999999996</v>
          </cell>
          <cell r="K1956">
            <v>591.0099999999989</v>
          </cell>
        </row>
        <row r="1957">
          <cell r="E1957">
            <v>16.42</v>
          </cell>
          <cell r="F1957">
            <v>515.21</v>
          </cell>
          <cell r="G1957">
            <v>147.94</v>
          </cell>
          <cell r="H1957">
            <v>147.4</v>
          </cell>
          <cell r="I1957">
            <v>0</v>
          </cell>
          <cell r="J1957">
            <v>662.61</v>
          </cell>
          <cell r="K1957">
            <v>16.95999999999998</v>
          </cell>
        </row>
        <row r="1958">
          <cell r="E1958">
            <v>3874.84</v>
          </cell>
          <cell r="F1958">
            <v>-3874.84</v>
          </cell>
          <cell r="G1958">
            <v>46173.19</v>
          </cell>
          <cell r="H1958">
            <v>45970.22</v>
          </cell>
          <cell r="I1958">
            <v>46173.19</v>
          </cell>
          <cell r="J1958">
            <v>-4077.809999999997</v>
          </cell>
          <cell r="K1958">
            <v>4077.809999999997</v>
          </cell>
        </row>
        <row r="1959">
          <cell r="E1959">
            <v>1997.73</v>
          </cell>
          <cell r="F1959">
            <v>-58059.54</v>
          </cell>
          <cell r="G1959">
            <v>18250.15</v>
          </cell>
          <cell r="H1959">
            <v>18184.58</v>
          </cell>
          <cell r="I1959">
            <v>38597.5667</v>
          </cell>
          <cell r="J1959">
            <v>-78472.5267</v>
          </cell>
          <cell r="K1959">
            <v>2063.2999999999975</v>
          </cell>
        </row>
        <row r="1960">
          <cell r="E1960">
            <v>512.98</v>
          </cell>
          <cell r="F1960">
            <v>-24367.6</v>
          </cell>
          <cell r="G1960">
            <v>4685.25</v>
          </cell>
          <cell r="H1960">
            <v>4668.93</v>
          </cell>
          <cell r="I1960">
            <v>0</v>
          </cell>
          <cell r="J1960">
            <v>-19698.67</v>
          </cell>
          <cell r="K1960">
            <v>529.2999999999993</v>
          </cell>
        </row>
        <row r="1962">
          <cell r="E1962">
            <v>-1.07</v>
          </cell>
          <cell r="F1962">
            <v>1.37</v>
          </cell>
          <cell r="G1962">
            <v>0</v>
          </cell>
          <cell r="H1962">
            <v>0</v>
          </cell>
          <cell r="I1962">
            <v>0</v>
          </cell>
          <cell r="J1962">
            <v>1.37</v>
          </cell>
          <cell r="K1962">
            <v>-1.07</v>
          </cell>
        </row>
        <row r="1963">
          <cell r="E1963">
            <v>14202.04</v>
          </cell>
          <cell r="F1963">
            <v>-14202.04</v>
          </cell>
          <cell r="G1963">
            <v>600</v>
          </cell>
          <cell r="H1963">
            <v>1973.5800000000002</v>
          </cell>
          <cell r="I1963">
            <v>600</v>
          </cell>
          <cell r="J1963">
            <v>-12828.460000000001</v>
          </cell>
          <cell r="K1963">
            <v>12828.460000000001</v>
          </cell>
        </row>
        <row r="1964">
          <cell r="E1964">
            <v>18277.66</v>
          </cell>
          <cell r="F1964">
            <v>36322.09</v>
          </cell>
          <cell r="G1964">
            <v>188270.88000000003</v>
          </cell>
          <cell r="H1964">
            <v>187924.77000000002</v>
          </cell>
          <cell r="I1964">
            <v>178374.63000000003</v>
          </cell>
          <cell r="J1964">
            <v>45872.22999999998</v>
          </cell>
          <cell r="K1964">
            <v>18623.77000000002</v>
          </cell>
        </row>
        <row r="1965">
          <cell r="E1965">
            <v>-290.65999999999997</v>
          </cell>
          <cell r="F1965">
            <v>1913.79</v>
          </cell>
          <cell r="G1965">
            <v>8386.419999999998</v>
          </cell>
          <cell r="H1965">
            <v>8329.029999999999</v>
          </cell>
          <cell r="I1965">
            <v>8386.419999999998</v>
          </cell>
          <cell r="J1965">
            <v>1856.4000000000012</v>
          </cell>
          <cell r="K1965">
            <v>-233.270000000001</v>
          </cell>
        </row>
        <row r="1966">
          <cell r="E1966">
            <v>6359.71</v>
          </cell>
          <cell r="F1966">
            <v>4247.04</v>
          </cell>
          <cell r="G1966">
            <v>88610.85</v>
          </cell>
          <cell r="H1966">
            <v>84979.67</v>
          </cell>
          <cell r="I1966">
            <v>85985.85</v>
          </cell>
          <cell r="J1966">
            <v>3240.859999999986</v>
          </cell>
          <cell r="K1966">
            <v>9990.890000000014</v>
          </cell>
        </row>
        <row r="1967">
          <cell r="E1967">
            <v>11435.060000000001</v>
          </cell>
          <cell r="F1967">
            <v>-11435.060000000001</v>
          </cell>
          <cell r="G1967">
            <v>120686.45999999999</v>
          </cell>
          <cell r="H1967">
            <v>122495.49999999997</v>
          </cell>
          <cell r="I1967">
            <v>120686.45999999999</v>
          </cell>
          <cell r="J1967">
            <v>-9626.020000000019</v>
          </cell>
          <cell r="K1967">
            <v>9626.02000000002</v>
          </cell>
        </row>
        <row r="1968">
          <cell r="E1968">
            <v>10132.15</v>
          </cell>
          <cell r="F1968">
            <v>-10132.15</v>
          </cell>
          <cell r="G1968">
            <v>111968.11999999997</v>
          </cell>
          <cell r="H1968">
            <v>111200.72</v>
          </cell>
          <cell r="I1968">
            <v>111968.11999999997</v>
          </cell>
          <cell r="J1968">
            <v>-10899.549999999952</v>
          </cell>
          <cell r="K1968">
            <v>10899.549999999952</v>
          </cell>
        </row>
        <row r="1969">
          <cell r="E1969">
            <v>3759.92</v>
          </cell>
          <cell r="F1969">
            <v>-3759.92</v>
          </cell>
          <cell r="G1969">
            <v>47309.229999999996</v>
          </cell>
          <cell r="H1969">
            <v>47155.64</v>
          </cell>
          <cell r="I1969">
            <v>47309.229999999996</v>
          </cell>
          <cell r="J1969">
            <v>-3913.509999999995</v>
          </cell>
          <cell r="K1969">
            <v>3913.509999999995</v>
          </cell>
        </row>
        <row r="1970">
          <cell r="E1970">
            <v>0</v>
          </cell>
          <cell r="F1970">
            <v>0</v>
          </cell>
          <cell r="G1970">
            <v>9044.719999999998</v>
          </cell>
          <cell r="H1970">
            <v>8440.73</v>
          </cell>
          <cell r="I1970">
            <v>9044.719999999998</v>
          </cell>
          <cell r="J1970">
            <v>-603.9899999999975</v>
          </cell>
          <cell r="K1970">
            <v>603.9899999999975</v>
          </cell>
        </row>
        <row r="1971">
          <cell r="E1971">
            <v>0</v>
          </cell>
          <cell r="F1971">
            <v>0</v>
          </cell>
          <cell r="G1971">
            <v>99685.38</v>
          </cell>
          <cell r="H1971">
            <v>94665.11999999998</v>
          </cell>
          <cell r="I1971">
            <v>99685.38</v>
          </cell>
          <cell r="J1971">
            <v>-5020.260000000017</v>
          </cell>
          <cell r="K1971">
            <v>5020.260000000017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H40" sqref="H40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57421875" style="0" customWidth="1"/>
    <col min="6" max="6" width="16.851562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15.7109375" style="0" customWidth="1"/>
    <col min="12" max="12" width="16.421875" style="0" customWidth="1"/>
    <col min="13" max="16384" width="11.57421875" style="0" customWidth="1"/>
  </cols>
  <sheetData>
    <row r="1" spans="1:12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8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57</v>
      </c>
      <c r="B5" s="5" t="s">
        <v>14</v>
      </c>
      <c r="C5" s="7">
        <v>6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1</v>
      </c>
      <c r="B6" s="3"/>
      <c r="C6" s="3"/>
      <c r="D6" s="3" t="s">
        <v>16</v>
      </c>
      <c r="E6" s="4">
        <f>'[1]Лицевые счета домов свод'!E1945</f>
        <v>18982.41</v>
      </c>
      <c r="F6" s="4">
        <f>'[1]Лицевые счета домов свод'!F1945</f>
        <v>373775.63</v>
      </c>
      <c r="G6" s="4">
        <f>'[1]Лицевые счета домов свод'!G1945</f>
        <v>240121.61</v>
      </c>
      <c r="H6" s="4">
        <f>'[1]Лицевые счета домов свод'!H1945</f>
        <v>237982.96000000002</v>
      </c>
      <c r="I6" s="4">
        <f>'[1]Лицевые счета домов свод'!I1945</f>
        <v>55088.94</v>
      </c>
      <c r="J6" s="4">
        <f>'[1]Лицевые счета домов свод'!J1945</f>
        <v>556669.6500000001</v>
      </c>
      <c r="K6" s="4">
        <f>'[1]Лицевые счета домов свод'!K1945</f>
        <v>21121.05999999997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свод'!E1946</f>
        <v>0</v>
      </c>
      <c r="F7" s="4">
        <f>'[1]Лицевые счета домов свод'!F1946</f>
        <v>-25426.45</v>
      </c>
      <c r="G7" s="4">
        <f>'[1]Лицевые счета домов свод'!G1946</f>
        <v>0</v>
      </c>
      <c r="H7" s="4">
        <f>'[1]Лицевые счета домов свод'!H1946</f>
        <v>0</v>
      </c>
      <c r="I7" s="4">
        <f>'[1]Лицевые счета домов свод'!I1946</f>
        <v>0</v>
      </c>
      <c r="J7" s="4">
        <f>'[1]Лицевые счета домов свод'!J1946</f>
        <v>-25426.45</v>
      </c>
      <c r="K7" s="4">
        <f>'[1]Лицевые счета домов свод'!K1946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свод'!E1947</f>
        <v>0</v>
      </c>
      <c r="F8" s="4">
        <f>'[1]Лицевые счета домов свод'!F1947</f>
        <v>3280</v>
      </c>
      <c r="G8" s="4">
        <f>'[1]Лицевые счета домов свод'!G1947</f>
        <v>0</v>
      </c>
      <c r="H8" s="4">
        <f>'[1]Лицевые счета домов свод'!H1947</f>
        <v>0</v>
      </c>
      <c r="I8" s="4">
        <f>'[1]Лицевые счета домов свод'!I1947</f>
        <v>0</v>
      </c>
      <c r="J8" s="4">
        <f>'[1]Лицевые счета домов свод'!J1947</f>
        <v>3280</v>
      </c>
      <c r="K8" s="4">
        <f>'[1]Лицевые счета домов свод'!K1947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свод'!E1948</f>
        <v>14957.99</v>
      </c>
      <c r="F9" s="4">
        <f>'[1]Лицевые счета домов свод'!F1948</f>
        <v>92957.52</v>
      </c>
      <c r="G9" s="4">
        <f>'[1]Лицевые счета домов свод'!G1948</f>
        <v>22334.41</v>
      </c>
      <c r="H9" s="4">
        <f>'[1]Лицевые счета домов свод'!H1948</f>
        <v>19785.22</v>
      </c>
      <c r="I9" s="4">
        <f>'[1]Лицевые счета домов свод'!I1948</f>
        <v>0</v>
      </c>
      <c r="J9" s="4">
        <f>'[1]Лицевые счета домов свод'!J1948</f>
        <v>112742.74</v>
      </c>
      <c r="K9" s="4">
        <f>'[1]Лицевые счета домов свод'!K1948</f>
        <v>17507.18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свод'!E1949</f>
        <v>0</v>
      </c>
      <c r="F10" s="4">
        <f>'[1]Лицевые счета домов свод'!F1949</f>
        <v>0</v>
      </c>
      <c r="G10" s="4">
        <f>'[1]Лицевые счета домов свод'!G1949</f>
        <v>0</v>
      </c>
      <c r="H10" s="4">
        <f>'[1]Лицевые счета домов свод'!H1949</f>
        <v>0</v>
      </c>
      <c r="I10" s="4">
        <f>'[1]Лицевые счета домов свод'!I1949</f>
        <v>0</v>
      </c>
      <c r="J10" s="4">
        <f>'[1]Лицевые счета домов свод'!J1949</f>
        <v>0</v>
      </c>
      <c r="K10" s="4">
        <f>'[1]Лицевые счета домов свод'!K1949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свод'!E1950</f>
        <v>0</v>
      </c>
      <c r="F11" s="4">
        <f>'[1]Лицевые счета домов свод'!F1950</f>
        <v>0</v>
      </c>
      <c r="G11" s="4">
        <f>'[1]Лицевые счета домов свод'!G1950</f>
        <v>0</v>
      </c>
      <c r="H11" s="4">
        <f>'[1]Лицевые счета домов свод'!H1950</f>
        <v>0</v>
      </c>
      <c r="I11" s="4">
        <f>'[1]Лицевые счета домов свод'!I1950</f>
        <v>0</v>
      </c>
      <c r="J11" s="4">
        <f>'[1]Лицевые счета домов свод'!J1950</f>
        <v>0</v>
      </c>
      <c r="K11" s="4">
        <f>'[1]Лицевые счета домов свод'!K1950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33940.4</v>
      </c>
      <c r="F12" s="4">
        <f>SUM(F6:F11)</f>
        <v>444586.7</v>
      </c>
      <c r="G12" s="4">
        <f>SUM(G6:G11)</f>
        <v>262456.01999999996</v>
      </c>
      <c r="H12" s="4">
        <f>SUM(H6:H11)</f>
        <v>257768.18000000002</v>
      </c>
      <c r="I12" s="4">
        <f>SUM(I6:I11)</f>
        <v>55088.94</v>
      </c>
      <c r="J12" s="4">
        <f>SUM(J6:J11)</f>
        <v>647265.9400000002</v>
      </c>
      <c r="K12" s="4">
        <f>SUM(K6:K11)</f>
        <v>38628.23999999997</v>
      </c>
      <c r="L12" s="3"/>
    </row>
    <row r="13" spans="1:12" s="2" customFormat="1" ht="14.25" customHeight="1" hidden="1">
      <c r="A13" s="3"/>
      <c r="B13" s="3"/>
      <c r="C13" s="3"/>
      <c r="D13" s="8" t="s">
        <v>23</v>
      </c>
      <c r="E13" s="4">
        <f>'[1]Лицевые счета домов свод'!E1952</f>
        <v>11356.199999999999</v>
      </c>
      <c r="F13" s="4">
        <f>'[1]Лицевые счета домов свод'!F1952</f>
        <v>-48598.740000000005</v>
      </c>
      <c r="G13" s="4">
        <f>'[1]Лицевые счета домов свод'!G1952</f>
        <v>96760.62999999999</v>
      </c>
      <c r="H13" s="4">
        <f>'[1]Лицевые счета домов свод'!H1952</f>
        <v>96508.19</v>
      </c>
      <c r="I13" s="4">
        <f>'[1]Лицевые счета домов свод'!I1952</f>
        <v>132636.67</v>
      </c>
      <c r="J13" s="4">
        <f>'[1]Лицевые счета домов свод'!J1952</f>
        <v>-84727.22</v>
      </c>
      <c r="K13" s="4">
        <f>'[1]Лицевые счета домов свод'!K1952</f>
        <v>11608.639999999989</v>
      </c>
      <c r="L13" s="3"/>
    </row>
    <row r="14" spans="1:12" s="2" customFormat="1" ht="34.5" customHeight="1" hidden="1">
      <c r="A14" s="3"/>
      <c r="B14" s="3"/>
      <c r="C14" s="3"/>
      <c r="D14" s="8" t="s">
        <v>24</v>
      </c>
      <c r="E14" s="4">
        <f>'[1]Лицевые счета домов свод'!E1953</f>
        <v>7747.2</v>
      </c>
      <c r="F14" s="4">
        <f>'[1]Лицевые счета домов свод'!F1953</f>
        <v>-7747.2</v>
      </c>
      <c r="G14" s="4">
        <f>'[1]Лицевые счета домов свод'!G1953</f>
        <v>87708.31</v>
      </c>
      <c r="H14" s="4">
        <f>'[1]Лицевые счета домов свод'!H1953</f>
        <v>87340.69</v>
      </c>
      <c r="I14" s="4">
        <f>'[1]Лицевые счета домов свод'!I1953</f>
        <v>87708.31</v>
      </c>
      <c r="J14" s="4">
        <f>'[1]Лицевые счета домов свод'!J1953</f>
        <v>-8114.819999999992</v>
      </c>
      <c r="K14" s="4">
        <f>'[1]Лицевые счета домов свод'!K1953</f>
        <v>8114.819999999992</v>
      </c>
      <c r="L14" s="3"/>
    </row>
    <row r="15" spans="1:12" s="2" customFormat="1" ht="28.5" customHeight="1" hidden="1">
      <c r="A15" s="3"/>
      <c r="B15" s="3"/>
      <c r="C15" s="3"/>
      <c r="D15" s="8" t="s">
        <v>25</v>
      </c>
      <c r="E15" s="4">
        <f>'[1]Лицевые счета домов свод'!E1954</f>
        <v>1603.48</v>
      </c>
      <c r="F15" s="4">
        <f>'[1]Лицевые счета домов свод'!F1954</f>
        <v>14068.52</v>
      </c>
      <c r="G15" s="4">
        <f>'[1]Лицевые счета домов свод'!G1954</f>
        <v>29594.869999999995</v>
      </c>
      <c r="H15" s="4">
        <f>'[1]Лицевые счета домов свод'!H1954</f>
        <v>29482.400000000005</v>
      </c>
      <c r="I15" s="4">
        <f>'[1]Лицевые счета домов свод'!I1954</f>
        <v>34499.44</v>
      </c>
      <c r="J15" s="4">
        <f>'[1]Лицевые счета домов свод'!J1954</f>
        <v>9051.480000000005</v>
      </c>
      <c r="K15" s="4">
        <f>'[1]Лицевые счета домов свод'!K1954</f>
        <v>1715.9499999999916</v>
      </c>
      <c r="L15" s="3"/>
    </row>
    <row r="16" spans="1:12" s="2" customFormat="1" ht="28.5" customHeight="1" hidden="1">
      <c r="A16" s="3"/>
      <c r="B16" s="3"/>
      <c r="C16" s="3"/>
      <c r="D16" s="8" t="s">
        <v>26</v>
      </c>
      <c r="E16" s="4">
        <f>'[1]Лицевые счета домов свод'!E1955</f>
        <v>107.18</v>
      </c>
      <c r="F16" s="4">
        <f>'[1]Лицевые счета домов свод'!F1955</f>
        <v>210.92000000000002</v>
      </c>
      <c r="G16" s="4">
        <f>'[1]Лицевые счета домов свод'!G1955</f>
        <v>2466.2899999999995</v>
      </c>
      <c r="H16" s="4">
        <f>'[1]Лицевые счета домов свод'!H1955</f>
        <v>2457.43</v>
      </c>
      <c r="I16" s="4">
        <f>'[1]Лицевые счета домов свод'!I1955</f>
        <v>20351.98999999999</v>
      </c>
      <c r="J16" s="4">
        <f>'[1]Лицевые счета домов свод'!J1955</f>
        <v>-17683.639999999992</v>
      </c>
      <c r="K16" s="4">
        <f>'[1]Лицевые счета домов свод'!K1955</f>
        <v>116.03999999999945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свод'!E1956</f>
        <v>572.22</v>
      </c>
      <c r="F17" s="4">
        <f>'[1]Лицевые счета домов свод'!F1956</f>
        <v>-3965.9999999999995</v>
      </c>
      <c r="G17" s="4">
        <f>'[1]Лицевые счета домов свод'!G1956</f>
        <v>5228.45</v>
      </c>
      <c r="H17" s="4">
        <f>'[1]Лицевые счета домов свод'!H1956</f>
        <v>5209.660000000001</v>
      </c>
      <c r="I17" s="4">
        <f>'[1]Лицевые счета домов свод'!I1956</f>
        <v>4569.6</v>
      </c>
      <c r="J17" s="4">
        <f>'[1]Лицевые счета домов свод'!J1956</f>
        <v>-3325.9399999999996</v>
      </c>
      <c r="K17" s="4">
        <f>'[1]Лицевые счета домов свод'!K1956</f>
        <v>591.0099999999989</v>
      </c>
      <c r="L17" s="3"/>
    </row>
    <row r="18" spans="1:12" s="2" customFormat="1" ht="31.5" customHeight="1" hidden="1">
      <c r="A18" s="3"/>
      <c r="B18" s="3"/>
      <c r="C18" s="3"/>
      <c r="D18" s="8" t="s">
        <v>28</v>
      </c>
      <c r="E18" s="4">
        <f>'[1]Лицевые счета домов свод'!E1957</f>
        <v>16.42</v>
      </c>
      <c r="F18" s="4">
        <f>'[1]Лицевые счета домов свод'!F1957</f>
        <v>515.21</v>
      </c>
      <c r="G18" s="4">
        <f>'[1]Лицевые счета домов свод'!G1957</f>
        <v>147.94</v>
      </c>
      <c r="H18" s="4">
        <f>'[1]Лицевые счета домов свод'!H1957</f>
        <v>147.4</v>
      </c>
      <c r="I18" s="4">
        <f>'[1]Лицевые счета домов свод'!I1957</f>
        <v>0</v>
      </c>
      <c r="J18" s="4">
        <f>'[1]Лицевые счета домов свод'!J1957</f>
        <v>662.61</v>
      </c>
      <c r="K18" s="4">
        <f>'[1]Лицевые счета домов свод'!K1957</f>
        <v>16.95999999999998</v>
      </c>
      <c r="L18" s="3"/>
    </row>
    <row r="19" spans="1:12" s="2" customFormat="1" ht="43.5" customHeight="1" hidden="1">
      <c r="A19" s="3"/>
      <c r="B19" s="3"/>
      <c r="C19" s="3"/>
      <c r="D19" s="8" t="s">
        <v>29</v>
      </c>
      <c r="E19" s="4">
        <f>'[1]Лицевые счета домов свод'!E1958</f>
        <v>3874.84</v>
      </c>
      <c r="F19" s="4">
        <f>'[1]Лицевые счета домов свод'!F1958</f>
        <v>-3874.84</v>
      </c>
      <c r="G19" s="4">
        <f>'[1]Лицевые счета домов свод'!G1958</f>
        <v>46173.19</v>
      </c>
      <c r="H19" s="4">
        <f>'[1]Лицевые счета домов свод'!H1958</f>
        <v>45970.22</v>
      </c>
      <c r="I19" s="4">
        <f>'[1]Лицевые счета домов свод'!I1958</f>
        <v>46173.19</v>
      </c>
      <c r="J19" s="4">
        <f>'[1]Лицевые счета домов свод'!J1958</f>
        <v>-4077.809999999997</v>
      </c>
      <c r="K19" s="4">
        <f>'[1]Лицевые счета домов свод'!K1958</f>
        <v>4077.809999999997</v>
      </c>
      <c r="L19" s="3"/>
    </row>
    <row r="20" spans="1:12" s="2" customFormat="1" ht="21.75" customHeight="1" hidden="1">
      <c r="A20" s="3"/>
      <c r="B20" s="3"/>
      <c r="C20" s="3"/>
      <c r="D20" s="8" t="s">
        <v>30</v>
      </c>
      <c r="E20" s="4">
        <f>'[1]Лицевые счета домов свод'!E1959</f>
        <v>1997.73</v>
      </c>
      <c r="F20" s="4">
        <f>'[1]Лицевые счета домов свод'!F1959</f>
        <v>-58059.54</v>
      </c>
      <c r="G20" s="4">
        <f>'[1]Лицевые счета домов свод'!G1959</f>
        <v>18250.15</v>
      </c>
      <c r="H20" s="4">
        <f>'[1]Лицевые счета домов свод'!H1959</f>
        <v>18184.58</v>
      </c>
      <c r="I20" s="4">
        <f>'[1]Лицевые счета домов свод'!I1959</f>
        <v>38597.5667</v>
      </c>
      <c r="J20" s="4">
        <f>'[1]Лицевые счета домов свод'!J1959</f>
        <v>-78472.5267</v>
      </c>
      <c r="K20" s="4">
        <f>'[1]Лицевые счета домов свод'!K1959</f>
        <v>2063.2999999999975</v>
      </c>
      <c r="L20" s="3"/>
    </row>
    <row r="21" spans="1:12" s="2" customFormat="1" ht="29.25" customHeight="1" hidden="1">
      <c r="A21" s="3"/>
      <c r="B21" s="3"/>
      <c r="C21" s="3"/>
      <c r="D21" s="8" t="s">
        <v>31</v>
      </c>
      <c r="E21" s="4">
        <f>'[1]Лицевые счета домов свод'!E1960</f>
        <v>512.98</v>
      </c>
      <c r="F21" s="4">
        <f>'[1]Лицевые счета домов свод'!F1960</f>
        <v>-24367.6</v>
      </c>
      <c r="G21" s="4">
        <f>'[1]Лицевые счета домов свод'!G1960</f>
        <v>4685.25</v>
      </c>
      <c r="H21" s="4">
        <f>'[1]Лицевые счета домов свод'!H1960</f>
        <v>4668.93</v>
      </c>
      <c r="I21" s="4">
        <f>'[1]Лицевые счета домов свод'!I1960</f>
        <v>0</v>
      </c>
      <c r="J21" s="4">
        <f>'[1]Лицевые счета домов свод'!J1960</f>
        <v>-19698.67</v>
      </c>
      <c r="K21" s="4">
        <f>'[1]Лицевые счета домов свод'!K1960</f>
        <v>529.2999999999993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27788.25</v>
      </c>
      <c r="F22" s="4">
        <f>SUM(F13:F21)</f>
        <v>-131819.27000000002</v>
      </c>
      <c r="G22" s="4">
        <f>SUM(G13:G21)</f>
        <v>291015.07999999996</v>
      </c>
      <c r="H22" s="4">
        <f>SUM(H13:H21)</f>
        <v>289969.5</v>
      </c>
      <c r="I22" s="9">
        <f>SUM(I13:I21)</f>
        <v>364536.76670000004</v>
      </c>
      <c r="J22" s="9">
        <f>SUM(J13:J21)</f>
        <v>-206386.5367</v>
      </c>
      <c r="K22" s="4">
        <f>SUM(K13:K21)</f>
        <v>28833.829999999965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свод'!E1962</f>
        <v>-1.07</v>
      </c>
      <c r="F23" s="4">
        <f>'[1]Лицевые счета домов свод'!F1962</f>
        <v>1.37</v>
      </c>
      <c r="G23" s="4">
        <f>'[1]Лицевые счета домов свод'!G1962</f>
        <v>0</v>
      </c>
      <c r="H23" s="4">
        <f>'[1]Лицевые счета домов свод'!H1962</f>
        <v>0</v>
      </c>
      <c r="I23" s="4">
        <f>'[1]Лицевые счета домов свод'!I1962</f>
        <v>0</v>
      </c>
      <c r="J23" s="4">
        <f>'[1]Лицевые счета домов свод'!J1962</f>
        <v>1.37</v>
      </c>
      <c r="K23" s="4">
        <f>'[1]Лицевые счета домов свод'!K1962</f>
        <v>-1.07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свод'!E1963</f>
        <v>14202.04</v>
      </c>
      <c r="F24" s="4">
        <f>'[1]Лицевые счета домов свод'!F1963</f>
        <v>-14202.04</v>
      </c>
      <c r="G24" s="4">
        <f>'[1]Лицевые счета домов свод'!G1963</f>
        <v>600</v>
      </c>
      <c r="H24" s="4">
        <f>'[1]Лицевые счета домов свод'!H1963</f>
        <v>1973.5800000000002</v>
      </c>
      <c r="I24" s="4">
        <f>'[1]Лицевые счета домов свод'!I1963</f>
        <v>600</v>
      </c>
      <c r="J24" s="4">
        <f>'[1]Лицевые счета домов свод'!J1963</f>
        <v>-12828.460000000001</v>
      </c>
      <c r="K24" s="4">
        <f>'[1]Лицевые счета домов свод'!K1963</f>
        <v>12828.460000000001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свод'!E1964</f>
        <v>18277.66</v>
      </c>
      <c r="F25" s="4">
        <f>'[1]Лицевые счета домов свод'!F1964</f>
        <v>36322.09</v>
      </c>
      <c r="G25" s="4">
        <f>'[1]Лицевые счета домов свод'!G1964</f>
        <v>188270.88000000003</v>
      </c>
      <c r="H25" s="4">
        <f>'[1]Лицевые счета домов свод'!H1964</f>
        <v>187924.77000000002</v>
      </c>
      <c r="I25" s="4">
        <f>'[1]Лицевые счета домов свод'!I1964</f>
        <v>178374.63000000003</v>
      </c>
      <c r="J25" s="4">
        <f>'[1]Лицевые счета домов свод'!J1964</f>
        <v>45872.22999999998</v>
      </c>
      <c r="K25" s="4">
        <f>'[1]Лицевые счета домов свод'!K1964</f>
        <v>18623.77000000002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свод'!E1965</f>
        <v>-290.65999999999997</v>
      </c>
      <c r="F26" s="4">
        <f>'[1]Лицевые счета домов свод'!F1965</f>
        <v>1913.79</v>
      </c>
      <c r="G26" s="4">
        <f>'[1]Лицевые счета домов свод'!G1965</f>
        <v>8386.419999999998</v>
      </c>
      <c r="H26" s="4">
        <f>'[1]Лицевые счета домов свод'!H1965</f>
        <v>8329.029999999999</v>
      </c>
      <c r="I26" s="4">
        <f>'[1]Лицевые счета домов свод'!I1965</f>
        <v>8386.419999999998</v>
      </c>
      <c r="J26" s="4">
        <f>'[1]Лицевые счета домов свод'!J1965</f>
        <v>1856.4000000000012</v>
      </c>
      <c r="K26" s="4">
        <f>'[1]Лицевые счета домов свод'!K1965</f>
        <v>-233.270000000001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свод'!E1966</f>
        <v>6359.71</v>
      </c>
      <c r="F27" s="4">
        <f>'[1]Лицевые счета домов свод'!F1966</f>
        <v>4247.04</v>
      </c>
      <c r="G27" s="4">
        <f>'[1]Лицевые счета домов свод'!G1966</f>
        <v>88610.85</v>
      </c>
      <c r="H27" s="4">
        <f>'[1]Лицевые счета домов свод'!H1966</f>
        <v>84979.67</v>
      </c>
      <c r="I27" s="4">
        <f>'[1]Лицевые счета домов свод'!I1966</f>
        <v>85985.85</v>
      </c>
      <c r="J27" s="4">
        <f>'[1]Лицевые счета домов свод'!J1966</f>
        <v>3240.859999999986</v>
      </c>
      <c r="K27" s="4">
        <f>'[1]Лицевые счета домов свод'!K1966</f>
        <v>9990.890000000014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свод'!E1967</f>
        <v>11435.060000000001</v>
      </c>
      <c r="F28" s="4">
        <f>'[1]Лицевые счета домов свод'!F1967</f>
        <v>-11435.060000000001</v>
      </c>
      <c r="G28" s="4">
        <f>'[1]Лицевые счета домов свод'!G1967</f>
        <v>120686.45999999999</v>
      </c>
      <c r="H28" s="4">
        <f>'[1]Лицевые счета домов свод'!H1967</f>
        <v>122495.49999999997</v>
      </c>
      <c r="I28" s="4">
        <f>'[1]Лицевые счета домов свод'!I1967</f>
        <v>120686.45999999999</v>
      </c>
      <c r="J28" s="4">
        <f>'[1]Лицевые счета домов свод'!J1967</f>
        <v>-9626.020000000019</v>
      </c>
      <c r="K28" s="4">
        <f>'[1]Лицевые счета домов свод'!K1967</f>
        <v>9626.02000000002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свод'!E1968</f>
        <v>10132.15</v>
      </c>
      <c r="F29" s="4">
        <f>'[1]Лицевые счета домов свод'!F1968</f>
        <v>-10132.15</v>
      </c>
      <c r="G29" s="4">
        <f>'[1]Лицевые счета домов свод'!G1968</f>
        <v>111968.11999999997</v>
      </c>
      <c r="H29" s="4">
        <f>'[1]Лицевые счета домов свод'!H1968</f>
        <v>111200.72</v>
      </c>
      <c r="I29" s="4">
        <f>'[1]Лицевые счета домов свод'!I1968</f>
        <v>111968.11999999997</v>
      </c>
      <c r="J29" s="4">
        <f>'[1]Лицевые счета домов свод'!J1968</f>
        <v>-10899.549999999952</v>
      </c>
      <c r="K29" s="4">
        <f>'[1]Лицевые счета домов свод'!K1968</f>
        <v>10899.549999999952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свод'!E1969</f>
        <v>3759.92</v>
      </c>
      <c r="F30" s="4">
        <f>'[1]Лицевые счета домов свод'!F1969</f>
        <v>-3759.92</v>
      </c>
      <c r="G30" s="4">
        <f>'[1]Лицевые счета домов свод'!G1969</f>
        <v>47309.229999999996</v>
      </c>
      <c r="H30" s="4">
        <f>'[1]Лицевые счета домов свод'!H1969</f>
        <v>47155.64</v>
      </c>
      <c r="I30" s="4">
        <f>'[1]Лицевые счета домов свод'!I1969</f>
        <v>47309.229999999996</v>
      </c>
      <c r="J30" s="4">
        <f>'[1]Лицевые счета домов свод'!J1969</f>
        <v>-3913.509999999995</v>
      </c>
      <c r="K30" s="4">
        <f>'[1]Лицевые счета домов свод'!K1969</f>
        <v>3913.509999999995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свод'!E1970</f>
        <v>0</v>
      </c>
      <c r="F31" s="4">
        <f>'[1]Лицевые счета домов свод'!F1970</f>
        <v>0</v>
      </c>
      <c r="G31" s="4">
        <f>'[1]Лицевые счета домов свод'!G1970</f>
        <v>9044.719999999998</v>
      </c>
      <c r="H31" s="4">
        <f>'[1]Лицевые счета домов свод'!H1970</f>
        <v>8440.73</v>
      </c>
      <c r="I31" s="4">
        <f>'[1]Лицевые счета домов свод'!I1970</f>
        <v>9044.719999999998</v>
      </c>
      <c r="J31" s="4">
        <f>'[1]Лицевые счета домов свод'!J1970</f>
        <v>-603.9899999999975</v>
      </c>
      <c r="K31" s="4">
        <f>'[1]Лицевые счета домов свод'!K1970</f>
        <v>603.9899999999975</v>
      </c>
      <c r="L31" s="3"/>
    </row>
    <row r="32" spans="1:12" s="2" customFormat="1" ht="12.75" hidden="1">
      <c r="A32" s="3"/>
      <c r="B32" s="3"/>
      <c r="C32" s="3"/>
      <c r="D32" s="3" t="s">
        <v>42</v>
      </c>
      <c r="E32" s="4">
        <f>'[1]Лицевые счета домов свод'!E1971</f>
        <v>0</v>
      </c>
      <c r="F32" s="4">
        <f>'[1]Лицевые счета домов свод'!F1971</f>
        <v>0</v>
      </c>
      <c r="G32" s="4">
        <f>'[1]Лицевые счета домов свод'!G1971</f>
        <v>99685.38</v>
      </c>
      <c r="H32" s="4">
        <f>'[1]Лицевые счета домов свод'!H1971</f>
        <v>94665.11999999998</v>
      </c>
      <c r="I32" s="4">
        <f>'[1]Лицевые счета домов свод'!I1971</f>
        <v>99685.38</v>
      </c>
      <c r="J32" s="4">
        <f>'[1]Лицевые счета домов свод'!J1971</f>
        <v>-5020.260000000017</v>
      </c>
      <c r="K32" s="4">
        <f>'[1]Лицевые счета домов свод'!K1971</f>
        <v>5020.260000000017</v>
      </c>
      <c r="L32" s="3"/>
    </row>
    <row r="33" spans="1:12" s="2" customFormat="1" ht="12.75">
      <c r="A33" s="3">
        <v>57</v>
      </c>
      <c r="B33" s="5" t="s">
        <v>14</v>
      </c>
      <c r="C33" s="7">
        <v>6</v>
      </c>
      <c r="D33" s="3"/>
      <c r="E33" s="4">
        <f>SUM(E23:E32)+E12+E22</f>
        <v>125603.45999999999</v>
      </c>
      <c r="F33" s="4">
        <f>SUM(F23:F32)+F12+F22</f>
        <v>315722.55</v>
      </c>
      <c r="G33" s="4">
        <f>SUM(G23:G32)+G12+G22</f>
        <v>1228033.1599999997</v>
      </c>
      <c r="H33" s="4">
        <f>SUM(H23:H32)+H12+H22</f>
        <v>1214902.44</v>
      </c>
      <c r="I33" s="9">
        <f>SUM(I23:I32)+I12+I22</f>
        <v>1081666.5167</v>
      </c>
      <c r="J33" s="9">
        <f>SUM(J23:J32)+J12+J22</f>
        <v>448958.4733000001</v>
      </c>
      <c r="K33" s="4">
        <f>SUM(K23:K32)+K12+K22</f>
        <v>138734.17999999993</v>
      </c>
      <c r="L33" s="5" t="s">
        <v>15</v>
      </c>
    </row>
    <row r="34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="80" zoomScaleNormal="80" workbookViewId="0" topLeftCell="A1">
      <selection activeCell="B71" sqref="B71"/>
    </sheetView>
  </sheetViews>
  <sheetFormatPr defaultColWidth="12.57421875" defaultRowHeight="12.75"/>
  <cols>
    <col min="1" max="1" width="8.7109375" style="0" customWidth="1"/>
    <col min="2" max="2" width="49.281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12.75">
      <c r="A1" s="10" t="s">
        <v>43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44</v>
      </c>
      <c r="C2" s="10" t="s">
        <v>2</v>
      </c>
      <c r="D2" s="10" t="s">
        <v>45</v>
      </c>
      <c r="E2" s="10" t="s">
        <v>46</v>
      </c>
    </row>
    <row r="3" spans="1:5" s="2" customFormat="1" ht="12.75">
      <c r="A3" s="5">
        <v>1</v>
      </c>
      <c r="B3" s="12" t="s">
        <v>47</v>
      </c>
      <c r="C3" s="5" t="s">
        <v>48</v>
      </c>
      <c r="D3" s="5"/>
      <c r="E3" s="5">
        <v>9918.07</v>
      </c>
    </row>
    <row r="4" spans="1:5" s="2" customFormat="1" ht="19.5" customHeight="1">
      <c r="A4" s="5">
        <v>2</v>
      </c>
      <c r="B4" s="12" t="s">
        <v>49</v>
      </c>
      <c r="C4" s="5" t="s">
        <v>48</v>
      </c>
      <c r="D4" s="11" t="s">
        <v>50</v>
      </c>
      <c r="E4" s="11">
        <v>11450.25</v>
      </c>
    </row>
    <row r="5" spans="1:5" s="2" customFormat="1" ht="12.75" hidden="1">
      <c r="A5" s="5">
        <v>3</v>
      </c>
      <c r="B5" s="5"/>
      <c r="C5" s="5"/>
      <c r="D5" s="5"/>
      <c r="E5" s="5"/>
    </row>
    <row r="6" spans="1:5" s="2" customFormat="1" ht="12.75" hidden="1">
      <c r="A6" s="5"/>
      <c r="B6" s="5" t="s">
        <v>51</v>
      </c>
      <c r="C6" s="5"/>
      <c r="D6" s="5"/>
      <c r="E6" s="5">
        <f>E4+E3+E5</f>
        <v>21368.32</v>
      </c>
    </row>
    <row r="7" spans="1:5" s="2" customFormat="1" ht="12.75">
      <c r="A7" s="10" t="s">
        <v>52</v>
      </c>
      <c r="B7" s="10"/>
      <c r="C7" s="10"/>
      <c r="D7" s="10"/>
      <c r="E7" s="10"/>
    </row>
    <row r="8" spans="1:5" s="2" customFormat="1" ht="12.75">
      <c r="A8" s="11" t="s">
        <v>1</v>
      </c>
      <c r="B8" s="10" t="s">
        <v>44</v>
      </c>
      <c r="C8" s="10" t="s">
        <v>2</v>
      </c>
      <c r="D8" s="10" t="s">
        <v>45</v>
      </c>
      <c r="E8" s="10" t="s">
        <v>46</v>
      </c>
    </row>
    <row r="9" spans="1:5" s="2" customFormat="1" ht="12.75">
      <c r="A9" s="5">
        <v>1</v>
      </c>
      <c r="B9" s="5" t="s">
        <v>53</v>
      </c>
      <c r="C9" s="5" t="s">
        <v>48</v>
      </c>
      <c r="D9" s="5" t="s">
        <v>54</v>
      </c>
      <c r="E9" s="5">
        <v>5831.57</v>
      </c>
    </row>
    <row r="10" spans="1:5" s="2" customFormat="1" ht="12.75" hidden="1">
      <c r="A10" s="5">
        <v>2</v>
      </c>
      <c r="B10" s="5"/>
      <c r="C10" s="5"/>
      <c r="D10" s="5"/>
      <c r="E10" s="5"/>
    </row>
    <row r="11" spans="1:5" s="2" customFormat="1" ht="12.75" hidden="1">
      <c r="A11" s="5"/>
      <c r="B11" s="5" t="s">
        <v>51</v>
      </c>
      <c r="C11" s="5"/>
      <c r="D11" s="5"/>
      <c r="E11" s="5">
        <f>E9+E10</f>
        <v>5831.57</v>
      </c>
    </row>
    <row r="12" s="2" customFormat="1" ht="12.75" hidden="1"/>
    <row r="13" spans="1:5" s="2" customFormat="1" ht="12.75">
      <c r="A13" s="10" t="s">
        <v>55</v>
      </c>
      <c r="B13" s="10"/>
      <c r="C13" s="10"/>
      <c r="D13" s="10"/>
      <c r="E13" s="10"/>
    </row>
    <row r="14" spans="1:5" s="2" customFormat="1" ht="12.75">
      <c r="A14" s="11" t="s">
        <v>1</v>
      </c>
      <c r="B14" s="10" t="s">
        <v>44</v>
      </c>
      <c r="C14" s="10" t="s">
        <v>2</v>
      </c>
      <c r="D14" s="10" t="s">
        <v>45</v>
      </c>
      <c r="E14" s="10" t="s">
        <v>46</v>
      </c>
    </row>
    <row r="15" spans="1:5" s="2" customFormat="1" ht="12.75">
      <c r="A15" s="5">
        <v>1</v>
      </c>
      <c r="B15" s="5" t="s">
        <v>49</v>
      </c>
      <c r="C15" s="11" t="s">
        <v>48</v>
      </c>
      <c r="D15" s="5" t="s">
        <v>56</v>
      </c>
      <c r="E15" s="5">
        <v>4368.81</v>
      </c>
    </row>
    <row r="16" spans="1:5" s="2" customFormat="1" ht="12.75" hidden="1">
      <c r="A16" s="5">
        <v>2</v>
      </c>
      <c r="B16" s="5"/>
      <c r="C16" s="11"/>
      <c r="D16" s="5"/>
      <c r="E16" s="5"/>
    </row>
    <row r="17" spans="1:5" s="2" customFormat="1" ht="12.75" hidden="1">
      <c r="A17" s="5">
        <v>3</v>
      </c>
      <c r="B17" s="12"/>
      <c r="C17" s="11"/>
      <c r="D17" s="5"/>
      <c r="E17" s="5"/>
    </row>
    <row r="18" spans="1:5" s="2" customFormat="1" ht="12.75" hidden="1">
      <c r="A18" s="5">
        <v>4</v>
      </c>
      <c r="B18" s="12"/>
      <c r="C18" s="11"/>
      <c r="D18" s="5"/>
      <c r="E18" s="5"/>
    </row>
    <row r="19" spans="1:5" s="2" customFormat="1" ht="12.75" hidden="1">
      <c r="A19" s="5"/>
      <c r="B19" s="5" t="s">
        <v>51</v>
      </c>
      <c r="C19" s="5"/>
      <c r="D19" s="5"/>
      <c r="E19" s="5">
        <f>E15+E16+E17+E18</f>
        <v>4368.81</v>
      </c>
    </row>
    <row r="20" s="2" customFormat="1" ht="12.75" hidden="1"/>
    <row r="21" spans="1:5" s="2" customFormat="1" ht="12.75">
      <c r="A21" s="10" t="s">
        <v>57</v>
      </c>
      <c r="B21" s="10"/>
      <c r="C21" s="10"/>
      <c r="D21" s="10"/>
      <c r="E21" s="10"/>
    </row>
    <row r="22" spans="1:5" s="2" customFormat="1" ht="12.75">
      <c r="A22" s="11" t="s">
        <v>1</v>
      </c>
      <c r="B22" s="10" t="s">
        <v>44</v>
      </c>
      <c r="C22" s="10" t="s">
        <v>2</v>
      </c>
      <c r="D22" s="10" t="s">
        <v>45</v>
      </c>
      <c r="E22" s="10" t="s">
        <v>46</v>
      </c>
    </row>
    <row r="23" spans="1:5" s="2" customFormat="1" ht="12.75">
      <c r="A23" s="11">
        <v>1</v>
      </c>
      <c r="B23" s="10" t="s">
        <v>58</v>
      </c>
      <c r="C23" s="10" t="s">
        <v>48</v>
      </c>
      <c r="D23" s="10" t="s">
        <v>59</v>
      </c>
      <c r="E23" s="10">
        <v>6321.68</v>
      </c>
    </row>
    <row r="24" spans="1:5" s="2" customFormat="1" ht="12.75" hidden="1">
      <c r="A24" s="5">
        <v>2</v>
      </c>
      <c r="B24" s="5"/>
      <c r="C24" s="11"/>
      <c r="D24" s="5"/>
      <c r="E24" s="5"/>
    </row>
    <row r="25" spans="1:5" s="2" customFormat="1" ht="12.75" hidden="1">
      <c r="A25" s="5"/>
      <c r="B25" s="5" t="s">
        <v>51</v>
      </c>
      <c r="C25" s="5"/>
      <c r="D25" s="5"/>
      <c r="E25" s="5">
        <f>SUM(E23:E24)</f>
        <v>6321.68</v>
      </c>
    </row>
    <row r="26" s="2" customFormat="1" ht="12.75" hidden="1"/>
    <row r="27" spans="1:5" s="2" customFormat="1" ht="12.75">
      <c r="A27" s="10" t="s">
        <v>60</v>
      </c>
      <c r="B27" s="10"/>
      <c r="C27" s="10"/>
      <c r="D27" s="10"/>
      <c r="E27" s="10"/>
    </row>
    <row r="28" spans="1:5" s="2" customFormat="1" ht="12.75">
      <c r="A28" s="11" t="s">
        <v>1</v>
      </c>
      <c r="B28" s="10" t="s">
        <v>44</v>
      </c>
      <c r="C28" s="10" t="s">
        <v>2</v>
      </c>
      <c r="D28" s="10" t="s">
        <v>45</v>
      </c>
      <c r="E28" s="10" t="s">
        <v>46</v>
      </c>
    </row>
    <row r="29" spans="1:5" s="2" customFormat="1" ht="34.5" customHeight="1">
      <c r="A29" s="5">
        <v>1</v>
      </c>
      <c r="B29" s="12" t="s">
        <v>61</v>
      </c>
      <c r="C29" s="10" t="s">
        <v>48</v>
      </c>
      <c r="D29" s="5" t="s">
        <v>62</v>
      </c>
      <c r="E29" s="5">
        <v>17198.56</v>
      </c>
    </row>
    <row r="30" spans="1:5" s="2" customFormat="1" ht="12.75" hidden="1">
      <c r="A30" s="5">
        <v>2</v>
      </c>
      <c r="B30" s="12"/>
      <c r="C30" s="11"/>
      <c r="D30" s="5"/>
      <c r="E30" s="5"/>
    </row>
    <row r="31" spans="1:5" s="2" customFormat="1" ht="12.75" hidden="1">
      <c r="A31" s="5">
        <v>3</v>
      </c>
      <c r="B31" s="12"/>
      <c r="C31" s="11"/>
      <c r="D31" s="5"/>
      <c r="E31" s="5"/>
    </row>
    <row r="32" spans="1:5" s="2" customFormat="1" ht="12.75" hidden="1">
      <c r="A32" s="5"/>
      <c r="B32" s="5" t="s">
        <v>51</v>
      </c>
      <c r="C32" s="5"/>
      <c r="D32" s="5"/>
      <c r="E32" s="5">
        <f>E29+E30+E31</f>
        <v>17198.56</v>
      </c>
    </row>
    <row r="33" s="2" customFormat="1" ht="12.75" hidden="1"/>
    <row r="34" spans="1:5" s="2" customFormat="1" ht="12.75" hidden="1">
      <c r="A34" s="10"/>
      <c r="B34" s="10"/>
      <c r="C34" s="10"/>
      <c r="D34" s="10"/>
      <c r="E34" s="10"/>
    </row>
    <row r="35" spans="1:5" s="2" customFormat="1" ht="12.75" hidden="1">
      <c r="A35" s="11" t="s">
        <v>1</v>
      </c>
      <c r="B35" s="10" t="s">
        <v>44</v>
      </c>
      <c r="C35" s="10" t="s">
        <v>2</v>
      </c>
      <c r="D35" s="10" t="s">
        <v>45</v>
      </c>
      <c r="E35" s="10" t="s">
        <v>46</v>
      </c>
    </row>
    <row r="36" spans="1:5" s="2" customFormat="1" ht="12.75" hidden="1">
      <c r="A36" s="5">
        <v>1</v>
      </c>
      <c r="B36" s="12"/>
      <c r="C36" s="11"/>
      <c r="D36" s="5"/>
      <c r="E36" s="5"/>
    </row>
    <row r="37" spans="1:5" s="2" customFormat="1" ht="12.75" hidden="1">
      <c r="A37" s="5"/>
      <c r="B37" s="5" t="s">
        <v>51</v>
      </c>
      <c r="C37" s="5"/>
      <c r="D37" s="5"/>
      <c r="E37" s="5">
        <f>E36</f>
        <v>0</v>
      </c>
    </row>
    <row r="38" s="2" customFormat="1" ht="12.75" hidden="1"/>
    <row r="39" spans="1:5" s="2" customFormat="1" ht="12.75" hidden="1">
      <c r="A39" s="10"/>
      <c r="B39" s="10"/>
      <c r="C39" s="10"/>
      <c r="D39" s="10"/>
      <c r="E39" s="10"/>
    </row>
    <row r="40" spans="1:5" s="2" customFormat="1" ht="12.75" hidden="1">
      <c r="A40" s="11" t="s">
        <v>1</v>
      </c>
      <c r="B40" s="10" t="s">
        <v>44</v>
      </c>
      <c r="C40" s="10" t="s">
        <v>2</v>
      </c>
      <c r="D40" s="10" t="s">
        <v>45</v>
      </c>
      <c r="E40" s="10" t="s">
        <v>46</v>
      </c>
    </row>
    <row r="41" spans="1:5" s="2" customFormat="1" ht="12.75" hidden="1">
      <c r="A41" s="5">
        <v>1</v>
      </c>
      <c r="B41" s="12"/>
      <c r="C41" s="11"/>
      <c r="D41" s="5"/>
      <c r="E41" s="5"/>
    </row>
    <row r="42" spans="1:5" s="2" customFormat="1" ht="12.75" hidden="1">
      <c r="A42" s="5"/>
      <c r="B42" s="5" t="s">
        <v>51</v>
      </c>
      <c r="C42" s="5"/>
      <c r="D42" s="5"/>
      <c r="E42" s="5">
        <f>E41</f>
        <v>0</v>
      </c>
    </row>
    <row r="43" s="2" customFormat="1" ht="12.75" hidden="1"/>
    <row r="44" spans="1:5" s="2" customFormat="1" ht="12.75" hidden="1">
      <c r="A44" s="10"/>
      <c r="B44" s="10"/>
      <c r="C44" s="10"/>
      <c r="D44" s="10"/>
      <c r="E44" s="10"/>
    </row>
    <row r="45" spans="1:5" s="2" customFormat="1" ht="12.75" hidden="1">
      <c r="A45" s="11" t="s">
        <v>1</v>
      </c>
      <c r="B45" s="10" t="s">
        <v>44</v>
      </c>
      <c r="C45" s="10" t="s">
        <v>2</v>
      </c>
      <c r="D45" s="10" t="s">
        <v>45</v>
      </c>
      <c r="E45" s="10" t="s">
        <v>46</v>
      </c>
    </row>
    <row r="46" spans="1:5" s="2" customFormat="1" ht="12.75" hidden="1">
      <c r="A46" s="5">
        <v>1</v>
      </c>
      <c r="B46" s="12"/>
      <c r="C46" s="11"/>
      <c r="D46" s="5"/>
      <c r="E46" s="5"/>
    </row>
    <row r="47" spans="1:5" s="2" customFormat="1" ht="12.75" hidden="1">
      <c r="A47" s="5"/>
      <c r="B47" s="5" t="s">
        <v>51</v>
      </c>
      <c r="C47" s="5"/>
      <c r="D47" s="5"/>
      <c r="E47" s="5">
        <f>E46</f>
        <v>0</v>
      </c>
    </row>
    <row r="48" s="2" customFormat="1" ht="12.75" hidden="1"/>
    <row r="49" spans="1:5" s="2" customFormat="1" ht="12.75" hidden="1">
      <c r="A49" s="10"/>
      <c r="B49" s="10"/>
      <c r="C49" s="10"/>
      <c r="D49" s="10"/>
      <c r="E49" s="10"/>
    </row>
    <row r="50" spans="1:5" s="2" customFormat="1" ht="12.75" hidden="1">
      <c r="A50" s="11" t="s">
        <v>1</v>
      </c>
      <c r="B50" s="10" t="s">
        <v>44</v>
      </c>
      <c r="C50" s="10" t="s">
        <v>2</v>
      </c>
      <c r="D50" s="10" t="s">
        <v>45</v>
      </c>
      <c r="E50" s="10" t="s">
        <v>46</v>
      </c>
    </row>
    <row r="51" spans="1:5" s="2" customFormat="1" ht="12.75" hidden="1">
      <c r="A51" s="5">
        <v>1</v>
      </c>
      <c r="B51" s="12"/>
      <c r="C51" s="11"/>
      <c r="D51" s="5"/>
      <c r="E51" s="5"/>
    </row>
    <row r="52" spans="1:5" s="2" customFormat="1" ht="12.75" hidden="1">
      <c r="A52" s="5"/>
      <c r="B52" s="12"/>
      <c r="C52" s="11"/>
      <c r="D52" s="5"/>
      <c r="E52" s="5"/>
    </row>
    <row r="53" spans="1:5" s="2" customFormat="1" ht="12.75" hidden="1">
      <c r="A53" s="5"/>
      <c r="B53" s="5" t="s">
        <v>51</v>
      </c>
      <c r="C53" s="5"/>
      <c r="D53" s="5"/>
      <c r="E53" s="5">
        <f>E51+E52</f>
        <v>0</v>
      </c>
    </row>
    <row r="54" s="2" customFormat="1" ht="12.75" hidden="1"/>
    <row r="55" spans="1:5" s="2" customFormat="1" ht="12.75" hidden="1">
      <c r="A55" s="13"/>
      <c r="B55" s="13" t="s">
        <v>63</v>
      </c>
      <c r="C55" s="13"/>
      <c r="D55" s="13"/>
      <c r="E55" s="13">
        <f>E6+E11+E19+E25+E32+E37+E42+E47+E53</f>
        <v>55088.94</v>
      </c>
    </row>
    <row r="56" s="2" customFormat="1" ht="12.75"/>
    <row r="57" s="2" customFormat="1" ht="12.75"/>
  </sheetData>
  <sheetProtection selectLockedCells="1" selectUnlockedCells="1"/>
  <mergeCells count="9">
    <mergeCell ref="A1:E1"/>
    <mergeCell ref="A7:E7"/>
    <mergeCell ref="A13:E13"/>
    <mergeCell ref="A21:E21"/>
    <mergeCell ref="A27:E27"/>
    <mergeCell ref="A34:E34"/>
    <mergeCell ref="A39:E39"/>
    <mergeCell ref="A44:E44"/>
    <mergeCell ref="A49:E49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="80" zoomScaleNormal="80" workbookViewId="0" topLeftCell="A1">
      <selection activeCell="F4" sqref="F4"/>
    </sheetView>
  </sheetViews>
  <sheetFormatPr defaultColWidth="12.57421875" defaultRowHeight="12.75"/>
  <cols>
    <col min="1" max="1" width="8.7109375" style="14" customWidth="1"/>
    <col min="2" max="2" width="34.8515625" style="14" customWidth="1"/>
    <col min="3" max="3" width="23.57421875" style="14" customWidth="1"/>
    <col min="4" max="4" width="47.140625" style="14" customWidth="1"/>
    <col min="5" max="5" width="20.00390625" style="14" customWidth="1"/>
    <col min="6" max="16384" width="11.57421875" style="14" customWidth="1"/>
  </cols>
  <sheetData>
    <row r="1" spans="1:5" ht="24" customHeight="1">
      <c r="A1" s="11" t="s">
        <v>64</v>
      </c>
      <c r="B1" s="11"/>
      <c r="C1" s="11"/>
      <c r="D1" s="11"/>
      <c r="E1" s="11"/>
    </row>
    <row r="2" spans="1:5" ht="12.75">
      <c r="A2" s="11" t="s">
        <v>1</v>
      </c>
      <c r="B2" s="11" t="s">
        <v>44</v>
      </c>
      <c r="C2" s="11" t="s">
        <v>2</v>
      </c>
      <c r="D2" s="11" t="s">
        <v>45</v>
      </c>
      <c r="E2" s="11" t="s">
        <v>46</v>
      </c>
    </row>
    <row r="3" spans="1:5" ht="12.75">
      <c r="A3" s="6">
        <v>1</v>
      </c>
      <c r="B3" s="6" t="s">
        <v>65</v>
      </c>
      <c r="C3" s="6" t="s">
        <v>48</v>
      </c>
      <c r="D3" s="6"/>
      <c r="E3" s="6">
        <v>1521.64</v>
      </c>
    </row>
    <row r="4" spans="1:5" ht="31.5" customHeight="1">
      <c r="A4" s="6">
        <v>2</v>
      </c>
      <c r="B4" s="11" t="s">
        <v>66</v>
      </c>
      <c r="C4" s="6" t="s">
        <v>48</v>
      </c>
      <c r="D4" s="15"/>
      <c r="E4" s="11">
        <v>695.15</v>
      </c>
    </row>
    <row r="5" spans="1:5" ht="12.75">
      <c r="A5" s="6">
        <v>3</v>
      </c>
      <c r="B5" s="11" t="s">
        <v>67</v>
      </c>
      <c r="C5" s="6" t="s">
        <v>48</v>
      </c>
      <c r="D5" s="11"/>
      <c r="E5" s="11">
        <v>9403.75</v>
      </c>
    </row>
    <row r="6" spans="1:5" ht="12.75" hidden="1">
      <c r="A6" s="6">
        <v>4</v>
      </c>
      <c r="B6" s="11"/>
      <c r="C6" s="11"/>
      <c r="D6" s="11"/>
      <c r="E6" s="11"/>
    </row>
    <row r="7" spans="1:5" ht="12.75" hidden="1">
      <c r="A7" s="6">
        <v>5</v>
      </c>
      <c r="B7" s="11"/>
      <c r="C7" s="11"/>
      <c r="D7" s="11"/>
      <c r="E7" s="11"/>
    </row>
    <row r="8" spans="1:5" ht="12.75" hidden="1">
      <c r="A8" s="6"/>
      <c r="B8" s="6" t="s">
        <v>51</v>
      </c>
      <c r="C8" s="6"/>
      <c r="D8" s="6"/>
      <c r="E8" s="6">
        <f>E3+E4+E5</f>
        <v>11620.54</v>
      </c>
    </row>
    <row r="9" spans="1:5" ht="12.75" hidden="1">
      <c r="A9" s="8"/>
      <c r="B9" s="8"/>
      <c r="C9" s="8"/>
      <c r="D9" s="8"/>
      <c r="E9" s="8"/>
    </row>
    <row r="10" spans="1:5" ht="29.25" customHeight="1">
      <c r="A10" s="11" t="s">
        <v>43</v>
      </c>
      <c r="B10" s="11"/>
      <c r="C10" s="11"/>
      <c r="D10" s="11"/>
      <c r="E10" s="11"/>
    </row>
    <row r="11" spans="1:5" ht="12.75">
      <c r="A11" s="11" t="s">
        <v>1</v>
      </c>
      <c r="B11" s="11" t="s">
        <v>44</v>
      </c>
      <c r="C11" s="11" t="s">
        <v>2</v>
      </c>
      <c r="D11" s="11" t="s">
        <v>45</v>
      </c>
      <c r="E11" s="11" t="s">
        <v>46</v>
      </c>
    </row>
    <row r="12" spans="1:5" ht="42.75" customHeight="1">
      <c r="A12" s="6">
        <v>1</v>
      </c>
      <c r="B12" s="11" t="s">
        <v>68</v>
      </c>
      <c r="C12" s="6" t="s">
        <v>48</v>
      </c>
      <c r="D12" s="6" t="s">
        <v>69</v>
      </c>
      <c r="E12" s="6">
        <v>6080.11</v>
      </c>
    </row>
    <row r="13" spans="1:5" ht="12.75">
      <c r="A13" s="6">
        <v>2</v>
      </c>
      <c r="B13" s="11" t="s">
        <v>70</v>
      </c>
      <c r="C13" s="6" t="s">
        <v>48</v>
      </c>
      <c r="D13" s="11"/>
      <c r="E13" s="11">
        <v>190.21</v>
      </c>
    </row>
    <row r="14" spans="1:5" ht="12.75">
      <c r="A14" s="6">
        <v>3</v>
      </c>
      <c r="B14" s="6" t="s">
        <v>65</v>
      </c>
      <c r="C14" s="6" t="s">
        <v>48</v>
      </c>
      <c r="D14" s="6"/>
      <c r="E14" s="6">
        <v>1521.64</v>
      </c>
    </row>
    <row r="15" spans="1:5" ht="12.75" hidden="1">
      <c r="A15" s="6"/>
      <c r="B15" s="6" t="s">
        <v>51</v>
      </c>
      <c r="C15" s="6"/>
      <c r="D15" s="6"/>
      <c r="E15" s="6">
        <f>E12+E13+E14</f>
        <v>7791.96</v>
      </c>
    </row>
    <row r="16" spans="1:5" ht="12.75" hidden="1">
      <c r="A16" s="8"/>
      <c r="B16" s="8"/>
      <c r="C16" s="8"/>
      <c r="D16" s="8"/>
      <c r="E16" s="8"/>
    </row>
    <row r="17" spans="1:5" s="17" customFormat="1" ht="27" customHeight="1">
      <c r="A17" s="16" t="s">
        <v>71</v>
      </c>
      <c r="B17" s="16"/>
      <c r="C17" s="16"/>
      <c r="D17" s="16"/>
      <c r="E17" s="16"/>
    </row>
    <row r="18" spans="1:5" ht="12.75">
      <c r="A18" s="11" t="s">
        <v>1</v>
      </c>
      <c r="B18" s="11" t="s">
        <v>44</v>
      </c>
      <c r="C18" s="11" t="s">
        <v>2</v>
      </c>
      <c r="D18" s="11" t="s">
        <v>45</v>
      </c>
      <c r="E18" s="11" t="s">
        <v>46</v>
      </c>
    </row>
    <row r="19" spans="1:5" ht="42" customHeight="1">
      <c r="A19" s="6">
        <v>1</v>
      </c>
      <c r="B19" s="11" t="s">
        <v>72</v>
      </c>
      <c r="C19" s="6" t="s">
        <v>48</v>
      </c>
      <c r="D19" s="11"/>
      <c r="E19" s="11">
        <v>190.21</v>
      </c>
    </row>
    <row r="20" spans="1:5" ht="31.5" customHeight="1">
      <c r="A20" s="6">
        <v>2</v>
      </c>
      <c r="B20" s="6" t="s">
        <v>73</v>
      </c>
      <c r="C20" s="6" t="s">
        <v>48</v>
      </c>
      <c r="D20" s="6"/>
      <c r="E20" s="6">
        <v>1521.64</v>
      </c>
    </row>
    <row r="21" spans="1:5" ht="12.75">
      <c r="A21" s="6">
        <v>3</v>
      </c>
      <c r="B21" s="11" t="s">
        <v>74</v>
      </c>
      <c r="C21" s="11" t="s">
        <v>48</v>
      </c>
      <c r="D21" s="11"/>
      <c r="E21" s="11">
        <v>5893.96</v>
      </c>
    </row>
    <row r="22" spans="1:5" ht="12.75">
      <c r="A22" s="6">
        <v>4</v>
      </c>
      <c r="B22" s="11" t="s">
        <v>75</v>
      </c>
      <c r="C22" s="11" t="s">
        <v>48</v>
      </c>
      <c r="D22" s="11"/>
      <c r="E22" s="11">
        <v>3898.62</v>
      </c>
    </row>
    <row r="23" spans="1:5" ht="12.75">
      <c r="A23" s="6">
        <v>5</v>
      </c>
      <c r="B23" s="11" t="s">
        <v>76</v>
      </c>
      <c r="C23" s="11" t="s">
        <v>48</v>
      </c>
      <c r="D23" s="11"/>
      <c r="E23" s="11">
        <v>1864.1</v>
      </c>
    </row>
    <row r="24" spans="1:5" ht="12.75">
      <c r="A24" s="6"/>
      <c r="B24" s="6" t="s">
        <v>51</v>
      </c>
      <c r="C24" s="6"/>
      <c r="D24" s="6"/>
      <c r="E24" s="6">
        <f>E19+E20+E21+E22+E23</f>
        <v>13368.53</v>
      </c>
    </row>
    <row r="25" spans="1:5" ht="12.75" hidden="1">
      <c r="A25" s="8"/>
      <c r="B25" s="8"/>
      <c r="C25" s="8"/>
      <c r="D25" s="8"/>
      <c r="E25" s="8"/>
    </row>
    <row r="26" spans="1:5" s="17" customFormat="1" ht="24.75" customHeight="1">
      <c r="A26" s="16" t="s">
        <v>77</v>
      </c>
      <c r="B26" s="16"/>
      <c r="C26" s="16"/>
      <c r="D26" s="16"/>
      <c r="E26" s="16"/>
    </row>
    <row r="27" spans="1:5" ht="12.75">
      <c r="A27" s="11" t="s">
        <v>1</v>
      </c>
      <c r="B27" s="11" t="s">
        <v>44</v>
      </c>
      <c r="C27" s="11" t="s">
        <v>2</v>
      </c>
      <c r="D27" s="11" t="s">
        <v>45</v>
      </c>
      <c r="E27" s="11" t="s">
        <v>46</v>
      </c>
    </row>
    <row r="28" spans="1:5" ht="29.25" customHeight="1">
      <c r="A28" s="6">
        <v>1</v>
      </c>
      <c r="B28" s="11" t="s">
        <v>72</v>
      </c>
      <c r="C28" s="6" t="s">
        <v>48</v>
      </c>
      <c r="D28" s="11"/>
      <c r="E28" s="11">
        <v>190.21</v>
      </c>
    </row>
    <row r="29" spans="1:5" ht="12.75">
      <c r="A29" s="6">
        <v>2</v>
      </c>
      <c r="B29" s="6" t="s">
        <v>73</v>
      </c>
      <c r="C29" s="6" t="s">
        <v>48</v>
      </c>
      <c r="D29" s="6"/>
      <c r="E29" s="6">
        <v>1521.64</v>
      </c>
    </row>
    <row r="30" spans="1:5" ht="12.75">
      <c r="A30" s="6">
        <v>4</v>
      </c>
      <c r="B30" s="11" t="s">
        <v>78</v>
      </c>
      <c r="C30" s="11" t="s">
        <v>48</v>
      </c>
      <c r="D30" s="11" t="s">
        <v>79</v>
      </c>
      <c r="E30" s="11">
        <v>3506.09</v>
      </c>
    </row>
    <row r="31" spans="1:5" ht="12.75">
      <c r="A31" s="6">
        <v>5</v>
      </c>
      <c r="B31" s="11" t="s">
        <v>80</v>
      </c>
      <c r="C31" s="11" t="s">
        <v>48</v>
      </c>
      <c r="D31" s="11"/>
      <c r="E31" s="11">
        <v>2350.17</v>
      </c>
    </row>
    <row r="32" spans="1:5" ht="12.75">
      <c r="A32" s="6">
        <v>6</v>
      </c>
      <c r="B32" s="11" t="s">
        <v>81</v>
      </c>
      <c r="C32" s="11" t="s">
        <v>48</v>
      </c>
      <c r="D32" s="11" t="s">
        <v>82</v>
      </c>
      <c r="E32" s="11">
        <v>1616.8</v>
      </c>
    </row>
    <row r="33" spans="1:5" ht="12.75" hidden="1">
      <c r="A33" s="6"/>
      <c r="B33" s="6" t="s">
        <v>51</v>
      </c>
      <c r="C33" s="6"/>
      <c r="D33" s="6"/>
      <c r="E33" s="6">
        <f>E28+E29+E30+E31+E32</f>
        <v>9184.91</v>
      </c>
    </row>
    <row r="34" spans="1:5" s="17" customFormat="1" ht="21" customHeight="1">
      <c r="A34" s="16" t="s">
        <v>83</v>
      </c>
      <c r="B34" s="16"/>
      <c r="C34" s="16"/>
      <c r="D34" s="16"/>
      <c r="E34" s="16"/>
    </row>
    <row r="35" spans="1:5" ht="12.75">
      <c r="A35" s="11" t="s">
        <v>1</v>
      </c>
      <c r="B35" s="11" t="s">
        <v>44</v>
      </c>
      <c r="C35" s="11" t="s">
        <v>2</v>
      </c>
      <c r="D35" s="11" t="s">
        <v>45</v>
      </c>
      <c r="E35" s="11" t="s">
        <v>46</v>
      </c>
    </row>
    <row r="36" spans="1:5" ht="12.75">
      <c r="A36" s="6">
        <v>1</v>
      </c>
      <c r="B36" s="11" t="s">
        <v>72</v>
      </c>
      <c r="C36" s="6" t="s">
        <v>48</v>
      </c>
      <c r="D36" s="11"/>
      <c r="E36" s="11">
        <v>190.21</v>
      </c>
    </row>
    <row r="37" spans="1:5" ht="12.75">
      <c r="A37" s="6">
        <v>2</v>
      </c>
      <c r="B37" s="11" t="s">
        <v>84</v>
      </c>
      <c r="C37" s="11" t="s">
        <v>48</v>
      </c>
      <c r="D37" s="11"/>
      <c r="E37" s="11">
        <v>2284.8</v>
      </c>
    </row>
    <row r="38" spans="1:5" ht="12.75">
      <c r="A38" s="6">
        <v>3</v>
      </c>
      <c r="B38" s="6" t="s">
        <v>73</v>
      </c>
      <c r="C38" s="6" t="s">
        <v>48</v>
      </c>
      <c r="D38" s="6"/>
      <c r="E38" s="6">
        <v>1521.64</v>
      </c>
    </row>
    <row r="39" spans="1:5" ht="12.75" hidden="1">
      <c r="A39" s="6">
        <v>4</v>
      </c>
      <c r="B39" s="6"/>
      <c r="C39" s="11"/>
      <c r="D39" s="11"/>
      <c r="E39" s="11"/>
    </row>
    <row r="40" spans="1:5" ht="12.75" hidden="1">
      <c r="A40" s="6"/>
      <c r="B40" s="6" t="s">
        <v>51</v>
      </c>
      <c r="C40" s="6"/>
      <c r="D40" s="6"/>
      <c r="E40" s="6">
        <f>E36+E37+E38+E39</f>
        <v>3996.6500000000005</v>
      </c>
    </row>
    <row r="41" spans="1:5" ht="12.75" hidden="1">
      <c r="A41" s="18"/>
      <c r="B41" s="18"/>
      <c r="C41" s="18"/>
      <c r="D41" s="18"/>
      <c r="E41" s="18"/>
    </row>
    <row r="42" spans="1:5" ht="18" customHeight="1">
      <c r="A42" s="11" t="s">
        <v>52</v>
      </c>
      <c r="B42" s="11"/>
      <c r="C42" s="11"/>
      <c r="D42" s="11"/>
      <c r="E42" s="11"/>
    </row>
    <row r="43" spans="1:5" ht="12.75">
      <c r="A43" s="11" t="s">
        <v>1</v>
      </c>
      <c r="B43" s="11" t="s">
        <v>44</v>
      </c>
      <c r="C43" s="11" t="s">
        <v>2</v>
      </c>
      <c r="D43" s="11" t="s">
        <v>45</v>
      </c>
      <c r="E43" s="11" t="s">
        <v>46</v>
      </c>
    </row>
    <row r="44" spans="1:5" ht="12.75">
      <c r="A44" s="6">
        <v>1</v>
      </c>
      <c r="B44" s="11" t="s">
        <v>72</v>
      </c>
      <c r="C44" s="6" t="s">
        <v>48</v>
      </c>
      <c r="D44" s="11"/>
      <c r="E44" s="11">
        <v>190.21</v>
      </c>
    </row>
    <row r="45" spans="1:5" ht="12.75">
      <c r="A45" s="6">
        <v>2</v>
      </c>
      <c r="B45" s="11" t="s">
        <v>85</v>
      </c>
      <c r="C45" s="6" t="s">
        <v>48</v>
      </c>
      <c r="D45" s="11"/>
      <c r="E45" s="11">
        <v>218.34</v>
      </c>
    </row>
    <row r="46" spans="1:5" ht="12.75">
      <c r="A46" s="6">
        <v>3</v>
      </c>
      <c r="B46" s="6" t="s">
        <v>73</v>
      </c>
      <c r="C46" s="6" t="s">
        <v>48</v>
      </c>
      <c r="D46" s="6"/>
      <c r="E46" s="6">
        <v>1521.64</v>
      </c>
    </row>
    <row r="47" spans="1:5" ht="12.75">
      <c r="A47" s="6"/>
      <c r="B47" s="6" t="s">
        <v>86</v>
      </c>
      <c r="C47" s="6" t="s">
        <v>48</v>
      </c>
      <c r="D47" s="6"/>
      <c r="E47" s="6">
        <v>37190.18</v>
      </c>
    </row>
    <row r="48" spans="1:5" ht="12.75" hidden="1">
      <c r="A48" s="6"/>
      <c r="B48" s="6" t="s">
        <v>51</v>
      </c>
      <c r="C48" s="6"/>
      <c r="D48" s="6"/>
      <c r="E48" s="6">
        <f>E44+E45+E46+E47</f>
        <v>39120.37</v>
      </c>
    </row>
    <row r="49" spans="1:5" ht="12.75" hidden="1">
      <c r="A49" s="19"/>
      <c r="B49" s="19"/>
      <c r="C49" s="19"/>
      <c r="D49" s="19"/>
      <c r="E49" s="19"/>
    </row>
    <row r="50" spans="1:5" ht="21" customHeight="1">
      <c r="A50" s="11" t="s">
        <v>87</v>
      </c>
      <c r="B50" s="11"/>
      <c r="C50" s="11"/>
      <c r="D50" s="11"/>
      <c r="E50" s="11"/>
    </row>
    <row r="51" spans="1:5" ht="12.75">
      <c r="A51" s="11" t="s">
        <v>1</v>
      </c>
      <c r="B51" s="11" t="s">
        <v>44</v>
      </c>
      <c r="C51" s="11" t="s">
        <v>2</v>
      </c>
      <c r="D51" s="11" t="s">
        <v>45</v>
      </c>
      <c r="E51" s="11" t="s">
        <v>46</v>
      </c>
    </row>
    <row r="52" spans="1:5" ht="12.75">
      <c r="A52" s="6">
        <v>1</v>
      </c>
      <c r="B52" s="6" t="s">
        <v>73</v>
      </c>
      <c r="C52" s="6" t="s">
        <v>48</v>
      </c>
      <c r="D52" s="6"/>
      <c r="E52" s="6">
        <v>1521.64</v>
      </c>
    </row>
    <row r="53" spans="1:5" ht="12.75">
      <c r="A53" s="6">
        <v>2</v>
      </c>
      <c r="B53" s="11" t="s">
        <v>72</v>
      </c>
      <c r="C53" s="6" t="s">
        <v>48</v>
      </c>
      <c r="D53" s="11"/>
      <c r="E53" s="11">
        <v>190.21</v>
      </c>
    </row>
    <row r="54" spans="1:5" ht="12.75">
      <c r="A54" s="6">
        <v>3</v>
      </c>
      <c r="B54" s="11" t="s">
        <v>84</v>
      </c>
      <c r="C54" s="11" t="s">
        <v>48</v>
      </c>
      <c r="D54" s="11"/>
      <c r="E54" s="11">
        <v>2284.8</v>
      </c>
    </row>
    <row r="55" spans="1:5" ht="12.75" hidden="1">
      <c r="A55" s="6">
        <v>4</v>
      </c>
      <c r="B55" s="11"/>
      <c r="C55" s="11"/>
      <c r="D55" s="15"/>
      <c r="E55" s="11"/>
    </row>
    <row r="56" spans="1:5" ht="12.75" hidden="1">
      <c r="A56" s="6"/>
      <c r="B56" s="6" t="s">
        <v>51</v>
      </c>
      <c r="C56" s="6"/>
      <c r="D56" s="6"/>
      <c r="E56" s="6">
        <f>E52+E53+E54+E55</f>
        <v>3996.6500000000005</v>
      </c>
    </row>
    <row r="57" spans="1:5" ht="12.75" hidden="1">
      <c r="A57" s="19"/>
      <c r="B57" s="19"/>
      <c r="C57" s="19"/>
      <c r="D57" s="19"/>
      <c r="E57" s="19"/>
    </row>
    <row r="58" spans="1:5" ht="19.5" customHeight="1">
      <c r="A58" s="11" t="s">
        <v>88</v>
      </c>
      <c r="B58" s="11"/>
      <c r="C58" s="11"/>
      <c r="D58" s="11"/>
      <c r="E58" s="11"/>
    </row>
    <row r="59" spans="1:5" ht="12.75">
      <c r="A59" s="11" t="s">
        <v>1</v>
      </c>
      <c r="B59" s="11" t="s">
        <v>44</v>
      </c>
      <c r="C59" s="11" t="s">
        <v>2</v>
      </c>
      <c r="D59" s="11" t="s">
        <v>45</v>
      </c>
      <c r="E59" s="11" t="s">
        <v>46</v>
      </c>
    </row>
    <row r="60" spans="1:5" ht="46.5" customHeight="1">
      <c r="A60" s="6">
        <v>1</v>
      </c>
      <c r="B60" s="11" t="s">
        <v>89</v>
      </c>
      <c r="C60" s="11" t="s">
        <v>48</v>
      </c>
      <c r="D60" s="11"/>
      <c r="E60" s="11">
        <v>30087.29</v>
      </c>
    </row>
    <row r="61" spans="1:5" ht="12.75">
      <c r="A61" s="6">
        <v>2</v>
      </c>
      <c r="B61" s="11" t="s">
        <v>90</v>
      </c>
      <c r="C61" s="11" t="s">
        <v>48</v>
      </c>
      <c r="D61" s="20"/>
      <c r="E61" s="11">
        <v>5514.33</v>
      </c>
    </row>
    <row r="62" spans="1:5" ht="12.75">
      <c r="A62" s="6">
        <v>3</v>
      </c>
      <c r="B62" s="6" t="s">
        <v>73</v>
      </c>
      <c r="C62" s="11" t="s">
        <v>48</v>
      </c>
      <c r="D62" s="11"/>
      <c r="E62" s="11">
        <v>1521.64</v>
      </c>
    </row>
    <row r="63" spans="1:5" ht="12.75">
      <c r="A63" s="6">
        <v>4</v>
      </c>
      <c r="B63" s="11" t="s">
        <v>72</v>
      </c>
      <c r="C63" s="6" t="s">
        <v>48</v>
      </c>
      <c r="D63" s="11"/>
      <c r="E63" s="11">
        <v>190.21</v>
      </c>
    </row>
    <row r="64" spans="1:5" ht="12.75" hidden="1">
      <c r="A64" s="6"/>
      <c r="B64" s="6" t="s">
        <v>51</v>
      </c>
      <c r="C64" s="6"/>
      <c r="D64" s="6"/>
      <c r="E64" s="6">
        <f>SUM(E60:E63)</f>
        <v>37313.47</v>
      </c>
    </row>
    <row r="65" spans="1:5" ht="12.75" hidden="1">
      <c r="A65" s="19"/>
      <c r="B65" s="19"/>
      <c r="C65" s="19"/>
      <c r="D65" s="19"/>
      <c r="E65" s="19"/>
    </row>
    <row r="66" spans="1:5" ht="19.5" customHeight="1">
      <c r="A66" s="11" t="s">
        <v>55</v>
      </c>
      <c r="B66" s="11"/>
      <c r="C66" s="11"/>
      <c r="D66" s="11"/>
      <c r="E66" s="11"/>
    </row>
    <row r="67" spans="1:5" ht="12.75">
      <c r="A67" s="11" t="s">
        <v>1</v>
      </c>
      <c r="B67" s="11" t="s">
        <v>44</v>
      </c>
      <c r="C67" s="11" t="s">
        <v>2</v>
      </c>
      <c r="D67" s="11" t="s">
        <v>45</v>
      </c>
      <c r="E67" s="11" t="s">
        <v>46</v>
      </c>
    </row>
    <row r="68" spans="1:5" ht="12.75">
      <c r="A68" s="6">
        <v>1</v>
      </c>
      <c r="B68" s="6" t="s">
        <v>73</v>
      </c>
      <c r="C68" s="11" t="s">
        <v>48</v>
      </c>
      <c r="D68" s="11"/>
      <c r="E68" s="11">
        <v>1521.64</v>
      </c>
    </row>
    <row r="69" spans="1:5" ht="12.75">
      <c r="A69" s="6">
        <v>2</v>
      </c>
      <c r="B69" s="11" t="s">
        <v>72</v>
      </c>
      <c r="C69" s="6" t="s">
        <v>48</v>
      </c>
      <c r="D69" s="11"/>
      <c r="E69" s="11">
        <v>190.21</v>
      </c>
    </row>
    <row r="70" spans="1:5" ht="12.75">
      <c r="A70" s="6">
        <v>3</v>
      </c>
      <c r="B70" s="11" t="s">
        <v>91</v>
      </c>
      <c r="C70" s="11" t="s">
        <v>48</v>
      </c>
      <c r="D70" s="11"/>
      <c r="E70" s="11">
        <v>1006.11</v>
      </c>
    </row>
    <row r="71" spans="1:5" ht="29.25" customHeight="1">
      <c r="A71" s="6">
        <v>4</v>
      </c>
      <c r="B71" s="20" t="s">
        <v>92</v>
      </c>
      <c r="C71" s="11" t="s">
        <v>48</v>
      </c>
      <c r="D71" s="11" t="s">
        <v>93</v>
      </c>
      <c r="E71" s="11">
        <v>15479.72</v>
      </c>
    </row>
    <row r="72" spans="1:5" ht="42" customHeight="1" hidden="1">
      <c r="A72" s="6">
        <v>5</v>
      </c>
      <c r="B72" s="11"/>
      <c r="C72" s="11"/>
      <c r="D72" s="11"/>
      <c r="E72" s="11"/>
    </row>
    <row r="73" spans="1:5" ht="12.75" hidden="1">
      <c r="A73" s="6"/>
      <c r="B73" s="6" t="s">
        <v>51</v>
      </c>
      <c r="C73" s="6"/>
      <c r="D73" s="6"/>
      <c r="E73" s="6">
        <f>E68+E69+E70+E71+E72</f>
        <v>18197.68</v>
      </c>
    </row>
    <row r="74" spans="1:5" ht="12.75" customHeight="1">
      <c r="A74" s="11" t="s">
        <v>94</v>
      </c>
      <c r="B74" s="11"/>
      <c r="C74" s="11"/>
      <c r="D74" s="11"/>
      <c r="E74" s="11"/>
    </row>
    <row r="75" spans="1:5" ht="12.75">
      <c r="A75" s="11" t="s">
        <v>1</v>
      </c>
      <c r="B75" s="11" t="s">
        <v>44</v>
      </c>
      <c r="C75" s="11" t="s">
        <v>2</v>
      </c>
      <c r="D75" s="11" t="s">
        <v>45</v>
      </c>
      <c r="E75" s="11" t="s">
        <v>46</v>
      </c>
    </row>
    <row r="76" spans="1:5" ht="12.75">
      <c r="A76" s="6">
        <v>1</v>
      </c>
      <c r="B76" s="11" t="s">
        <v>95</v>
      </c>
      <c r="C76" s="11" t="s">
        <v>48</v>
      </c>
      <c r="D76" s="11"/>
      <c r="E76" s="11">
        <v>9923.53</v>
      </c>
    </row>
    <row r="77" spans="1:5" ht="12.75">
      <c r="A77" s="6">
        <v>2</v>
      </c>
      <c r="B77" s="11" t="s">
        <v>96</v>
      </c>
      <c r="C77" s="11" t="s">
        <v>48</v>
      </c>
      <c r="D77" s="11" t="s">
        <v>97</v>
      </c>
      <c r="E77" s="11">
        <v>9700.78</v>
      </c>
    </row>
    <row r="78" spans="1:5" ht="12.75">
      <c r="A78" s="6">
        <v>3</v>
      </c>
      <c r="B78" s="6" t="s">
        <v>73</v>
      </c>
      <c r="C78" s="11" t="s">
        <v>48</v>
      </c>
      <c r="D78" s="11"/>
      <c r="E78" s="11">
        <v>1521.64</v>
      </c>
    </row>
    <row r="79" spans="1:5" ht="12.75">
      <c r="A79" s="6">
        <v>4</v>
      </c>
      <c r="B79" s="11" t="s">
        <v>72</v>
      </c>
      <c r="C79" s="6" t="s">
        <v>48</v>
      </c>
      <c r="D79" s="11"/>
      <c r="E79" s="11">
        <v>190.21</v>
      </c>
    </row>
    <row r="80" spans="1:5" ht="12.75">
      <c r="A80" s="6">
        <v>5</v>
      </c>
      <c r="B80" s="11" t="s">
        <v>92</v>
      </c>
      <c r="C80" s="6" t="s">
        <v>48</v>
      </c>
      <c r="D80" s="11" t="s">
        <v>98</v>
      </c>
      <c r="E80" s="11">
        <v>15479.72</v>
      </c>
    </row>
    <row r="81" spans="1:5" ht="12.75">
      <c r="A81" s="6">
        <v>6</v>
      </c>
      <c r="B81" s="11" t="s">
        <v>99</v>
      </c>
      <c r="C81" s="6" t="s">
        <v>48</v>
      </c>
      <c r="D81" s="11" t="s">
        <v>100</v>
      </c>
      <c r="E81" s="11">
        <v>1900</v>
      </c>
    </row>
    <row r="82" spans="1:5" ht="12.75">
      <c r="A82" s="6"/>
      <c r="B82" s="6" t="s">
        <v>51</v>
      </c>
      <c r="C82" s="6"/>
      <c r="D82" s="6"/>
      <c r="E82" s="6">
        <f>SUM(E76:E81)</f>
        <v>38715.88</v>
      </c>
    </row>
    <row r="83" spans="1:5" ht="12.75">
      <c r="A83" s="19"/>
      <c r="B83" s="19"/>
      <c r="C83" s="19"/>
      <c r="D83" s="19"/>
      <c r="E83" s="19"/>
    </row>
    <row r="84" spans="1:5" ht="12.75" customHeight="1">
      <c r="A84" s="11" t="s">
        <v>57</v>
      </c>
      <c r="B84" s="11"/>
      <c r="C84" s="11"/>
      <c r="D84" s="11"/>
      <c r="E84" s="11"/>
    </row>
    <row r="85" spans="1:5" ht="12.75">
      <c r="A85" s="11" t="s">
        <v>1</v>
      </c>
      <c r="B85" s="11" t="s">
        <v>44</v>
      </c>
      <c r="C85" s="11" t="s">
        <v>2</v>
      </c>
      <c r="D85" s="11" t="s">
        <v>45</v>
      </c>
      <c r="E85" s="11" t="s">
        <v>46</v>
      </c>
    </row>
    <row r="86" spans="1:5" ht="12.75">
      <c r="A86" s="6">
        <v>1</v>
      </c>
      <c r="B86" s="6" t="s">
        <v>73</v>
      </c>
      <c r="C86" s="11" t="s">
        <v>48</v>
      </c>
      <c r="D86" s="11"/>
      <c r="E86" s="11">
        <v>1521.64</v>
      </c>
    </row>
    <row r="87" spans="1:5" ht="12.75">
      <c r="A87" s="6">
        <v>2</v>
      </c>
      <c r="B87" s="11" t="s">
        <v>72</v>
      </c>
      <c r="C87" s="6" t="s">
        <v>48</v>
      </c>
      <c r="D87" s="11"/>
      <c r="E87" s="11">
        <v>190.21</v>
      </c>
    </row>
    <row r="88" spans="1:5" ht="12.75">
      <c r="A88" s="6">
        <v>3</v>
      </c>
      <c r="B88" s="6" t="s">
        <v>99</v>
      </c>
      <c r="C88" s="6" t="s">
        <v>48</v>
      </c>
      <c r="D88" s="6" t="s">
        <v>101</v>
      </c>
      <c r="E88" s="6">
        <v>1640</v>
      </c>
    </row>
    <row r="89" spans="1:5" ht="12.75" hidden="1">
      <c r="A89" s="6">
        <v>4</v>
      </c>
      <c r="B89" s="6" t="s">
        <v>75</v>
      </c>
      <c r="C89" s="6" t="s">
        <v>48</v>
      </c>
      <c r="D89" s="6"/>
      <c r="E89" s="6">
        <v>1585.16</v>
      </c>
    </row>
    <row r="90" spans="1:5" ht="12.75" hidden="1">
      <c r="A90" s="6">
        <v>5</v>
      </c>
      <c r="B90" s="6"/>
      <c r="C90" s="11"/>
      <c r="D90" s="11"/>
      <c r="E90" s="11"/>
    </row>
    <row r="91" spans="1:5" ht="12.75" hidden="1">
      <c r="A91" s="6">
        <v>6</v>
      </c>
      <c r="B91" s="11"/>
      <c r="C91" s="6"/>
      <c r="D91" s="11"/>
      <c r="E91" s="11"/>
    </row>
    <row r="92" spans="1:5" ht="12.75" hidden="1">
      <c r="A92" s="6">
        <v>7</v>
      </c>
      <c r="B92" s="6"/>
      <c r="C92" s="11"/>
      <c r="D92" s="6"/>
      <c r="E92" s="6"/>
    </row>
    <row r="93" spans="1:5" ht="12.75" hidden="1">
      <c r="A93" s="6">
        <v>8</v>
      </c>
      <c r="B93" s="21"/>
      <c r="C93" s="11"/>
      <c r="D93" s="21"/>
      <c r="E93" s="6"/>
    </row>
    <row r="94" spans="1:5" ht="12.75" hidden="1">
      <c r="A94" s="6"/>
      <c r="B94" s="6" t="s">
        <v>51</v>
      </c>
      <c r="C94" s="6"/>
      <c r="D94" s="6"/>
      <c r="E94" s="6">
        <f>E86+E87+E88+E89+E90+E91+E92+E93</f>
        <v>4937.01</v>
      </c>
    </row>
    <row r="95" spans="1:5" ht="12.75" hidden="1">
      <c r="A95" s="6"/>
      <c r="B95" s="6"/>
      <c r="C95" s="6"/>
      <c r="D95" s="6"/>
      <c r="E95" s="6"/>
    </row>
    <row r="96" spans="1:5" ht="12.75" customHeight="1">
      <c r="A96" s="11" t="s">
        <v>60</v>
      </c>
      <c r="B96" s="11"/>
      <c r="C96" s="11"/>
      <c r="D96" s="11"/>
      <c r="E96" s="11"/>
    </row>
    <row r="97" spans="1:5" ht="12.75">
      <c r="A97" s="11" t="s">
        <v>1</v>
      </c>
      <c r="B97" s="11" t="s">
        <v>44</v>
      </c>
      <c r="C97" s="11" t="s">
        <v>2</v>
      </c>
      <c r="D97" s="11" t="s">
        <v>45</v>
      </c>
      <c r="E97" s="11" t="s">
        <v>46</v>
      </c>
    </row>
    <row r="98" spans="1:5" ht="12.75">
      <c r="A98" s="6">
        <v>1</v>
      </c>
      <c r="B98" s="6" t="s">
        <v>73</v>
      </c>
      <c r="C98" s="11" t="s">
        <v>48</v>
      </c>
      <c r="D98" s="11"/>
      <c r="E98" s="11">
        <v>1521.64</v>
      </c>
    </row>
    <row r="99" spans="1:5" ht="12.75">
      <c r="A99" s="6">
        <v>2</v>
      </c>
      <c r="B99" s="11" t="s">
        <v>72</v>
      </c>
      <c r="C99" s="6" t="s">
        <v>48</v>
      </c>
      <c r="D99" s="11"/>
      <c r="E99" s="11">
        <v>190.21</v>
      </c>
    </row>
    <row r="100" spans="1:5" ht="12.75">
      <c r="A100" s="6">
        <v>3</v>
      </c>
      <c r="B100" s="6" t="s">
        <v>102</v>
      </c>
      <c r="C100" s="6" t="s">
        <v>48</v>
      </c>
      <c r="D100" s="6"/>
      <c r="E100" s="6">
        <v>2102.2</v>
      </c>
    </row>
    <row r="101" spans="1:5" ht="12.75" hidden="1">
      <c r="A101" s="6">
        <v>4</v>
      </c>
      <c r="B101" s="6"/>
      <c r="C101" s="6"/>
      <c r="D101" s="6"/>
      <c r="E101" s="6"/>
    </row>
    <row r="102" spans="1:5" ht="12.75" hidden="1">
      <c r="A102" s="6">
        <v>5</v>
      </c>
      <c r="B102" s="6"/>
      <c r="C102" s="11"/>
      <c r="D102" s="11"/>
      <c r="E102" s="11"/>
    </row>
    <row r="103" spans="1:5" ht="12.75" hidden="1">
      <c r="A103" s="6">
        <v>6</v>
      </c>
      <c r="B103" s="11"/>
      <c r="C103" s="6"/>
      <c r="D103" s="11"/>
      <c r="E103" s="11"/>
    </row>
    <row r="104" spans="1:5" ht="12.75" hidden="1">
      <c r="A104" s="6">
        <v>7</v>
      </c>
      <c r="B104" s="6"/>
      <c r="C104" s="11"/>
      <c r="D104" s="6"/>
      <c r="E104" s="6"/>
    </row>
    <row r="105" spans="1:5" ht="12.75" hidden="1">
      <c r="A105" s="6">
        <v>8</v>
      </c>
      <c r="B105" s="21"/>
      <c r="C105" s="11"/>
      <c r="D105" s="21"/>
      <c r="E105" s="6"/>
    </row>
    <row r="106" spans="1:5" ht="12.75" hidden="1">
      <c r="A106" s="6"/>
      <c r="B106" s="6" t="s">
        <v>51</v>
      </c>
      <c r="C106" s="6"/>
      <c r="D106" s="6"/>
      <c r="E106" s="6">
        <f>E98+E99+E100+E101+E102+E103+E104+E105</f>
        <v>3814.05</v>
      </c>
    </row>
    <row r="107" spans="1:5" ht="12.75" hidden="1">
      <c r="A107" s="6"/>
      <c r="B107" s="6"/>
      <c r="C107" s="6"/>
      <c r="D107" s="6"/>
      <c r="E107" s="6"/>
    </row>
    <row r="108" spans="1:5" s="24" customFormat="1" ht="21" customHeight="1" hidden="1">
      <c r="A108" s="22"/>
      <c r="B108" s="23" t="s">
        <v>63</v>
      </c>
      <c r="C108" s="22"/>
      <c r="D108" s="22"/>
      <c r="E108" s="22">
        <f>E8+E15+E24+E33+E40+E48+E56+E64+E73+E82+E94+E106</f>
        <v>192057.7</v>
      </c>
    </row>
    <row r="109" spans="1:5" ht="12.75">
      <c r="A109" s="19"/>
      <c r="B109" s="19"/>
      <c r="C109" s="19"/>
      <c r="D109" s="19"/>
      <c r="E109" s="19"/>
    </row>
    <row r="110" spans="1:5" ht="12.75">
      <c r="A110" s="19"/>
      <c r="B110" s="19"/>
      <c r="C110" s="19"/>
      <c r="D110" s="19"/>
      <c r="E110" s="19"/>
    </row>
  </sheetData>
  <sheetProtection selectLockedCells="1" selectUnlockedCells="1"/>
  <mergeCells count="12">
    <mergeCell ref="A1:E1"/>
    <mergeCell ref="A10:E10"/>
    <mergeCell ref="A17:E17"/>
    <mergeCell ref="A26:E26"/>
    <mergeCell ref="A34:E34"/>
    <mergeCell ref="A42:E42"/>
    <mergeCell ref="A50:E50"/>
    <mergeCell ref="A58:E58"/>
    <mergeCell ref="A66:E66"/>
    <mergeCell ref="A74:E74"/>
    <mergeCell ref="A84:E84"/>
    <mergeCell ref="A96:E9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2018-01-23T13:52:52Z</cp:lastPrinted>
  <dcterms:modified xsi:type="dcterms:W3CDTF">2018-04-01T12:02:58Z</dcterms:modified>
  <cp:category/>
  <cp:version/>
  <cp:contentType/>
  <cp:contentStatus/>
  <cp:revision>249</cp:revision>
</cp:coreProperties>
</file>