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95" activeTab="2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<sst xmlns="http://schemas.openxmlformats.org/spreadsheetml/2006/main" count="293" uniqueCount="98">
  <si>
    <t>ИНФОРМАЦИЯ О НАЧИСЛЕННЫХ, СОБРАННЫХ И ИЗРАСХОДОВАННЫХ СРЕДСТВАХ  ПО СОСТОЯНИЮ НА 31.12.2017 г</t>
  </si>
  <si>
    <t>№ п/п</t>
  </si>
  <si>
    <t>Адрес</t>
  </si>
  <si>
    <t>Услуга</t>
  </si>
  <si>
    <t>Задолж-ть на 01.01.2017 г</t>
  </si>
  <si>
    <t>остаток средств на 01.01.2017 г.</t>
  </si>
  <si>
    <t>Начислено</t>
  </si>
  <si>
    <t>Оплачено</t>
  </si>
  <si>
    <t>Израсходовано</t>
  </si>
  <si>
    <t>Остаток на 31.12.2017 г</t>
  </si>
  <si>
    <t>Задолженность на 31.12.2017 г</t>
  </si>
  <si>
    <t>Дата заключения договора</t>
  </si>
  <si>
    <t>Улица</t>
  </si>
  <si>
    <t>Дом</t>
  </si>
  <si>
    <t>Театральная</t>
  </si>
  <si>
    <t>01.06.2012 г.</t>
  </si>
  <si>
    <t xml:space="preserve">Ремонт жилья </t>
  </si>
  <si>
    <t>Узлы учета</t>
  </si>
  <si>
    <t>Доп.статья</t>
  </si>
  <si>
    <t xml:space="preserve">Ремонт жилья:субабоненты </t>
  </si>
  <si>
    <t>Узлы учета: субабоненты</t>
  </si>
  <si>
    <t>Доп.статья:субабоненты</t>
  </si>
  <si>
    <t>ИТОГО  РЕМОНТ ЖИЛЬЯ</t>
  </si>
  <si>
    <t>Техническое обслуживание</t>
  </si>
  <si>
    <t>Аварийно-ремонтное обслуживание</t>
  </si>
  <si>
    <t>Техническое обслуживание вентканалов и дымоходов</t>
  </si>
  <si>
    <t>содержание и технадзор общедомовых узлов учета</t>
  </si>
  <si>
    <t>Дезинсекция и дератизация</t>
  </si>
  <si>
    <t>Энтомологическое обследование</t>
  </si>
  <si>
    <t>Техническое и аварийно-ремонтное обслуживание электрических сетей</t>
  </si>
  <si>
    <t>Услуги банков ,почты,ИВЦ</t>
  </si>
  <si>
    <t>Содержание и уход за зелеными насаждениями</t>
  </si>
  <si>
    <t>ИТОГО СОДЕРЖАНИЕ ЖИЛЬЯ</t>
  </si>
  <si>
    <t>Оплата старшим по домам</t>
  </si>
  <si>
    <t>ХВ снабжение (СОИД)</t>
  </si>
  <si>
    <t>Эл.снабжение (СОИД)</t>
  </si>
  <si>
    <t>Содержание газовых сетей</t>
  </si>
  <si>
    <t>ТБО</t>
  </si>
  <si>
    <t>Уборка придомовой территории</t>
  </si>
  <si>
    <t>Управление МКД</t>
  </si>
  <si>
    <t>Уборка лестничных клетей</t>
  </si>
  <si>
    <t>Март 2017</t>
  </si>
  <si>
    <t>Вид работ</t>
  </si>
  <si>
    <t>Место проведения работ</t>
  </si>
  <si>
    <t>Сумма</t>
  </si>
  <si>
    <t>ремонт мягкой кровли</t>
  </si>
  <si>
    <t>Театральная,18</t>
  </si>
  <si>
    <t>кв.54,55,56</t>
  </si>
  <si>
    <t>ИТОГО</t>
  </si>
  <si>
    <t>Август 2017 г</t>
  </si>
  <si>
    <t>кв. 53</t>
  </si>
  <si>
    <t>смена трубопровода Ф 32 мм</t>
  </si>
  <si>
    <t>кв. 48-52-56 ХВС п/п</t>
  </si>
  <si>
    <t>Сентябрь 2017 г</t>
  </si>
  <si>
    <t>смена трубопровода  ф 89 мм</t>
  </si>
  <si>
    <t>ЦО ввод по дому</t>
  </si>
  <si>
    <t>Октябрь 2017 г</t>
  </si>
  <si>
    <t>кв.38</t>
  </si>
  <si>
    <t>Декабрь 2017 г</t>
  </si>
  <si>
    <t>укладка плитки половой в подъездах (силами жителей)</t>
  </si>
  <si>
    <t>1,2,3,4,5-й подъезд</t>
  </si>
  <si>
    <t>ВСЕГО</t>
  </si>
  <si>
    <t>Январь 2017 г.</t>
  </si>
  <si>
    <t>Т/о УУТЭ ЦО</t>
  </si>
  <si>
    <t>Театральная, 18</t>
  </si>
  <si>
    <t>Т/о общедомовых приборов учета электроэнергии</t>
  </si>
  <si>
    <t>обход и осмотр подвала и инженерных коммуникаций</t>
  </si>
  <si>
    <t>смена трубопровода ЦК</t>
  </si>
  <si>
    <t>кв. 1-5</t>
  </si>
  <si>
    <t>Февраль 2017 г</t>
  </si>
  <si>
    <t>Апрель 2017</t>
  </si>
  <si>
    <t>слив воды из системы</t>
  </si>
  <si>
    <t>закрытие отопительного пеиода</t>
  </si>
  <si>
    <t>Май 2017</t>
  </si>
  <si>
    <t>дезинсекция подвальных помещений</t>
  </si>
  <si>
    <t>благоустройство придомовой территории (окраска деревьев)</t>
  </si>
  <si>
    <t>гидравлические испытания внутридомовой системы ЦО</t>
  </si>
  <si>
    <t>ремонт надподъездного электроосвещения (смена ламп и установка фотореле)</t>
  </si>
  <si>
    <t>Июнь 2017 г</t>
  </si>
  <si>
    <t>Июль 2017 г</t>
  </si>
  <si>
    <t xml:space="preserve">переодический осмотр вентиляционных и дымоходных каналов </t>
  </si>
  <si>
    <t>2,9,13,14,21,35,40,42,52,53,56</t>
  </si>
  <si>
    <t>ППР ЩЭ (щитов этажных) и ВРУ</t>
  </si>
  <si>
    <t>промывка системы ЦО</t>
  </si>
  <si>
    <t>смена муфт ф 110 мм</t>
  </si>
  <si>
    <t>подвал</t>
  </si>
  <si>
    <t>ремонт электроосвещения в подъезде</t>
  </si>
  <si>
    <t>1,2,3,4-й подъезд</t>
  </si>
  <si>
    <t>ликвидация воздушных пробок в стояках</t>
  </si>
  <si>
    <t>кв.19,22,25,28,29,32,35,38</t>
  </si>
  <si>
    <t>осмотр вентиляционных и дымовых каналов</t>
  </si>
  <si>
    <t>кв. 7,20,27,29,50,53</t>
  </si>
  <si>
    <t>установка почтовых ящиков (силами жителей)</t>
  </si>
  <si>
    <t>Ноябрь 2017 г</t>
  </si>
  <si>
    <t>установка муфты ф 110 мм</t>
  </si>
  <si>
    <t>смена светодиодных ламп в подъездах</t>
  </si>
  <si>
    <t>пусконаладочные работы УУТЭ</t>
  </si>
  <si>
    <t>ремонт и поверка оборудования (ПРЭМ, ВКТ-7, КТСП — термопреобразователя)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</si>
</sst>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13"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b/>
      <i/>
      <sz val="12"/>
      <color indexed="8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0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2" fillId="0" borderId="0" xfId="0" applyFont="1" applyFill="1" applyAlignment="1">
      <alignment/>
    </xf>
    <xf numFmtId="164" fontId="2" fillId="0" borderId="1" xfId="0" applyFont="1" applyFill="1" applyBorder="1" applyAlignment="1">
      <alignment/>
    </xf>
    <xf numFmtId="164" fontId="1" fillId="0" borderId="1" xfId="0" applyFont="1" applyFill="1" applyBorder="1" applyAlignment="1">
      <alignment/>
    </xf>
    <xf numFmtId="164" fontId="1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 wrapText="1"/>
    </xf>
    <xf numFmtId="164" fontId="2" fillId="0" borderId="1" xfId="0" applyFont="1" applyFill="1" applyBorder="1" applyAlignment="1">
      <alignment wrapText="1"/>
    </xf>
    <xf numFmtId="165" fontId="1" fillId="0" borderId="1" xfId="0" applyNumberFormat="1" applyFont="1" applyFill="1" applyBorder="1" applyAlignment="1">
      <alignment/>
    </xf>
    <xf numFmtId="164" fontId="0" fillId="0" borderId="0" xfId="0" applyAlignment="1">
      <alignment wrapText="1"/>
    </xf>
    <xf numFmtId="166" fontId="3" fillId="0" borderId="1" xfId="0" applyNumberFormat="1" applyFont="1" applyFill="1" applyBorder="1" applyAlignment="1">
      <alignment horizontal="center"/>
    </xf>
    <xf numFmtId="166" fontId="2" fillId="0" borderId="0" xfId="0" applyNumberFormat="1" applyFont="1" applyFill="1" applyAlignment="1">
      <alignment/>
    </xf>
    <xf numFmtId="164" fontId="3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/>
    </xf>
    <xf numFmtId="164" fontId="3" fillId="0" borderId="1" xfId="0" applyFont="1" applyFill="1" applyBorder="1" applyAlignment="1">
      <alignment horizontal="center" wrapText="1"/>
    </xf>
    <xf numFmtId="164" fontId="1" fillId="0" borderId="1" xfId="0" applyFont="1" applyFill="1" applyBorder="1" applyAlignment="1">
      <alignment horizontal="justify" wrapText="1"/>
    </xf>
    <xf numFmtId="164" fontId="4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164" fontId="4" fillId="0" borderId="1" xfId="0" applyFont="1" applyBorder="1" applyAlignment="1">
      <alignment horizontal="center" wrapText="1"/>
    </xf>
    <xf numFmtId="164" fontId="6" fillId="2" borderId="1" xfId="0" applyFont="1" applyFill="1" applyBorder="1" applyAlignment="1">
      <alignment horizontal="center"/>
    </xf>
    <xf numFmtId="164" fontId="6" fillId="2" borderId="1" xfId="0" applyFont="1" applyFill="1" applyBorder="1" applyAlignment="1">
      <alignment horizontal="center" wrapText="1"/>
    </xf>
    <xf numFmtId="164" fontId="7" fillId="3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/>
    </xf>
    <xf numFmtId="164" fontId="4" fillId="0" borderId="1" xfId="0" applyFont="1" applyBorder="1" applyAlignment="1">
      <alignment horizontal="justify" wrapText="1"/>
    </xf>
    <xf numFmtId="164" fontId="5" fillId="0" borderId="1" xfId="0" applyNumberFormat="1" applyFont="1" applyBorder="1" applyAlignment="1">
      <alignment horizontal="center"/>
    </xf>
    <xf numFmtId="164" fontId="0" fillId="0" borderId="1" xfId="0" applyBorder="1" applyAlignment="1">
      <alignment/>
    </xf>
    <xf numFmtId="164" fontId="0" fillId="0" borderId="1" xfId="0" applyBorder="1" applyAlignment="1">
      <alignment wrapText="1"/>
    </xf>
    <xf numFmtId="164" fontId="4" fillId="2" borderId="1" xfId="0" applyFont="1" applyFill="1" applyBorder="1" applyAlignment="1">
      <alignment horizontal="center"/>
    </xf>
    <xf numFmtId="164" fontId="4" fillId="2" borderId="1" xfId="0" applyFont="1" applyFill="1" applyBorder="1" applyAlignment="1">
      <alignment horizontal="center" wrapText="1"/>
    </xf>
    <xf numFmtId="164" fontId="6" fillId="2" borderId="0" xfId="0" applyFont="1" applyFill="1" applyAlignment="1">
      <alignment horizontal="center"/>
    </xf>
    <xf numFmtId="164" fontId="6" fillId="2" borderId="0" xfId="0" applyFont="1" applyFill="1" applyAlignment="1">
      <alignment horizontal="center" wrapText="1"/>
    </xf>
    <xf numFmtId="164" fontId="6" fillId="0" borderId="0" xfId="0" applyFont="1" applyFill="1" applyBorder="1" applyAlignment="1">
      <alignment horizontal="center"/>
    </xf>
    <xf numFmtId="164" fontId="6" fillId="0" borderId="0" xfId="0" applyFont="1" applyFill="1" applyBorder="1" applyAlignment="1">
      <alignment horizontal="center" wrapText="1"/>
    </xf>
    <xf numFmtId="164" fontId="0" fillId="0" borderId="0" xfId="0" applyAlignment="1">
      <alignment horizontal="center" wrapText="1"/>
    </xf>
    <xf numFmtId="164" fontId="2" fillId="0" borderId="0" xfId="0" applyFont="1" applyFill="1" applyAlignment="1">
      <alignment wrapText="1"/>
    </xf>
    <xf numFmtId="164" fontId="3" fillId="0" borderId="1" xfId="0" applyNumberFormat="1" applyFont="1" applyFill="1" applyBorder="1" applyAlignment="1">
      <alignment horizontal="justify" wrapText="1"/>
    </xf>
    <xf numFmtId="164" fontId="2" fillId="0" borderId="1" xfId="0" applyFont="1" applyFill="1" applyBorder="1" applyAlignment="1">
      <alignment horizontal="center" wrapText="1"/>
    </xf>
    <xf numFmtId="166" fontId="3" fillId="0" borderId="1" xfId="0" applyNumberFormat="1" applyFont="1" applyFill="1" applyBorder="1" applyAlignment="1">
      <alignment horizontal="center" wrapText="1"/>
    </xf>
    <xf numFmtId="166" fontId="2" fillId="0" borderId="0" xfId="0" applyNumberFormat="1" applyFont="1" applyFill="1" applyAlignment="1">
      <alignment wrapText="1"/>
    </xf>
    <xf numFmtId="164" fontId="10" fillId="0" borderId="1" xfId="0" applyFont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wrapText="1"/>
    </xf>
    <xf numFmtId="164" fontId="11" fillId="0" borderId="1" xfId="0" applyNumberFormat="1" applyFont="1" applyFill="1" applyBorder="1" applyAlignment="1">
      <alignment horizontal="justify" wrapText="1"/>
    </xf>
    <xf numFmtId="164" fontId="11" fillId="0" borderId="1" xfId="0" applyNumberFormat="1" applyFont="1" applyFill="1" applyBorder="1" applyAlignment="1">
      <alignment horizontal="center" wrapText="1"/>
    </xf>
    <xf numFmtId="164" fontId="12" fillId="2" borderId="1" xfId="0" applyFont="1" applyFill="1" applyBorder="1" applyAlignment="1">
      <alignment horizontal="center" wrapText="1"/>
    </xf>
    <xf numFmtId="164" fontId="12" fillId="0" borderId="0" xfId="0" applyFont="1" applyFill="1" applyAlignment="1">
      <alignment horizontal="center" wrapText="1"/>
    </xf>
    <xf numFmtId="164" fontId="12" fillId="2" borderId="0" xfId="0" applyFont="1" applyFill="1" applyAlignment="1">
      <alignment horizontal="center" wrapText="1"/>
    </xf>
    <xf numFmtId="164" fontId="6" fillId="0" borderId="0" xfId="0" applyFont="1" applyFill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&#1083;&#1080;&#1094;&#1077;&#1074;&#1099;&#1077;%20&#1089;&#1095;&#1077;&#1090;&#1072;%20%202017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ды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337">
          <cell r="E337">
            <v>14264.97</v>
          </cell>
          <cell r="F337">
            <v>-57013.01</v>
          </cell>
          <cell r="G337">
            <v>197686.44999999995</v>
          </cell>
          <cell r="H337">
            <v>194817.17</v>
          </cell>
          <cell r="I337">
            <v>243019.31</v>
          </cell>
          <cell r="J337">
            <v>-105215.15</v>
          </cell>
          <cell r="K337">
            <v>17134.24999999994</v>
          </cell>
        </row>
        <row r="338"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E340">
            <v>12787.83</v>
          </cell>
          <cell r="F340">
            <v>182859.63</v>
          </cell>
          <cell r="G340">
            <v>50794.8</v>
          </cell>
          <cell r="H340">
            <v>29732.42</v>
          </cell>
          <cell r="I340">
            <v>0</v>
          </cell>
          <cell r="J340">
            <v>212592.05</v>
          </cell>
          <cell r="K340">
            <v>33850.21000000001</v>
          </cell>
        </row>
        <row r="341">
          <cell r="E341">
            <v>23335.65</v>
          </cell>
          <cell r="F341">
            <v>-23335.65</v>
          </cell>
          <cell r="G341">
            <v>0</v>
          </cell>
          <cell r="H341">
            <v>0</v>
          </cell>
          <cell r="I341">
            <v>0</v>
          </cell>
          <cell r="J341">
            <v>-23335.65</v>
          </cell>
          <cell r="K341">
            <v>23335.65</v>
          </cell>
        </row>
        <row r="342">
          <cell r="E342">
            <v>0</v>
          </cell>
          <cell r="F342">
            <v>0</v>
          </cell>
          <cell r="G342">
            <v>4720</v>
          </cell>
          <cell r="H342">
            <v>1770</v>
          </cell>
          <cell r="I342">
            <v>0</v>
          </cell>
          <cell r="J342">
            <v>1770</v>
          </cell>
          <cell r="K342">
            <v>2950</v>
          </cell>
        </row>
        <row r="344">
          <cell r="E344">
            <v>13909.76</v>
          </cell>
          <cell r="F344">
            <v>133982.61</v>
          </cell>
          <cell r="G344">
            <v>96298.47</v>
          </cell>
          <cell r="H344">
            <v>85674.12</v>
          </cell>
          <cell r="I344">
            <v>65247.75</v>
          </cell>
          <cell r="J344">
            <v>154408.98</v>
          </cell>
          <cell r="K344">
            <v>24534.110000000008</v>
          </cell>
        </row>
        <row r="345">
          <cell r="E345">
            <v>10509.529999999999</v>
          </cell>
          <cell r="F345">
            <v>-10509.529999999999</v>
          </cell>
          <cell r="G345">
            <v>72861.97000000002</v>
          </cell>
          <cell r="H345">
            <v>64455.7</v>
          </cell>
          <cell r="I345">
            <v>72861.97000000002</v>
          </cell>
          <cell r="J345">
            <v>-18915.800000000014</v>
          </cell>
          <cell r="K345">
            <v>18915.80000000002</v>
          </cell>
        </row>
        <row r="346">
          <cell r="E346">
            <v>1297.47</v>
          </cell>
          <cell r="F346">
            <v>-4885.16</v>
          </cell>
          <cell r="G346">
            <v>22803.87</v>
          </cell>
          <cell r="H346">
            <v>21154.940000000002</v>
          </cell>
          <cell r="I346">
            <v>5870</v>
          </cell>
          <cell r="J346">
            <v>10399.78</v>
          </cell>
          <cell r="K346">
            <v>2946.399999999997</v>
          </cell>
        </row>
        <row r="347">
          <cell r="E347">
            <v>1042.24</v>
          </cell>
          <cell r="F347">
            <v>4651.78</v>
          </cell>
          <cell r="G347">
            <v>16986.090000000004</v>
          </cell>
          <cell r="H347">
            <v>15749.390000000001</v>
          </cell>
          <cell r="I347">
            <v>62081.55</v>
          </cell>
          <cell r="J347">
            <v>-41680.38</v>
          </cell>
          <cell r="K347">
            <v>2278.9400000000014</v>
          </cell>
        </row>
        <row r="348">
          <cell r="E348">
            <v>573.99</v>
          </cell>
          <cell r="F348">
            <v>-3835.44</v>
          </cell>
          <cell r="G348">
            <v>4067.0899999999997</v>
          </cell>
          <cell r="H348">
            <v>3634.7099999999996</v>
          </cell>
          <cell r="I348">
            <v>4394.4</v>
          </cell>
          <cell r="J348">
            <v>-4595.130000000001</v>
          </cell>
          <cell r="K348">
            <v>1006.37</v>
          </cell>
        </row>
        <row r="349">
          <cell r="E349">
            <v>17.02</v>
          </cell>
          <cell r="F349">
            <v>525.09</v>
          </cell>
          <cell r="G349">
            <v>119.63999999999999</v>
          </cell>
          <cell r="H349">
            <v>106.90999999999998</v>
          </cell>
          <cell r="I349">
            <v>0</v>
          </cell>
          <cell r="J349">
            <v>632</v>
          </cell>
          <cell r="K349">
            <v>29.750000000000007</v>
          </cell>
        </row>
        <row r="350">
          <cell r="E350">
            <v>5066.5599999999995</v>
          </cell>
          <cell r="F350">
            <v>-5066.5599999999995</v>
          </cell>
          <cell r="G350">
            <v>37443.83</v>
          </cell>
          <cell r="H350">
            <v>33416.52</v>
          </cell>
          <cell r="I350">
            <v>37443.83</v>
          </cell>
          <cell r="J350">
            <v>-9093.870000000006</v>
          </cell>
          <cell r="K350">
            <v>9093.870000000008</v>
          </cell>
        </row>
        <row r="351">
          <cell r="E351">
            <v>2516.99</v>
          </cell>
          <cell r="F351">
            <v>-19705.6</v>
          </cell>
          <cell r="G351">
            <v>19936.66</v>
          </cell>
          <cell r="H351">
            <v>17817.050000000003</v>
          </cell>
          <cell r="I351">
            <v>24256.018880000003</v>
          </cell>
          <cell r="J351">
            <v>-26144.568880000003</v>
          </cell>
          <cell r="K351">
            <v>4636.5999999999985</v>
          </cell>
        </row>
        <row r="352">
          <cell r="E352">
            <v>512.19</v>
          </cell>
          <cell r="F352">
            <v>2009.6499999999999</v>
          </cell>
          <cell r="G352">
            <v>3628.4399999999996</v>
          </cell>
          <cell r="H352">
            <v>3242.59</v>
          </cell>
          <cell r="I352">
            <v>0</v>
          </cell>
          <cell r="J352">
            <v>5252.24</v>
          </cell>
          <cell r="K352">
            <v>898.0399999999992</v>
          </cell>
        </row>
        <row r="354">
          <cell r="E354">
            <v>3412.59</v>
          </cell>
          <cell r="F354">
            <v>-3223.41</v>
          </cell>
          <cell r="G354">
            <v>47750.27000000001</v>
          </cell>
          <cell r="H354">
            <v>47030.54000000001</v>
          </cell>
          <cell r="I354">
            <v>47750.27000000001</v>
          </cell>
          <cell r="J354">
            <v>-3943.1400000000067</v>
          </cell>
          <cell r="K354">
            <v>4132.320000000007</v>
          </cell>
        </row>
        <row r="355">
          <cell r="E355">
            <v>0</v>
          </cell>
          <cell r="F355">
            <v>0</v>
          </cell>
          <cell r="G355">
            <v>7505.220000000001</v>
          </cell>
          <cell r="H355">
            <v>8491.980000000001</v>
          </cell>
          <cell r="I355">
            <v>6191.480000000001</v>
          </cell>
          <cell r="J355">
            <v>2300.499999999999</v>
          </cell>
          <cell r="K355">
            <v>-986.7599999999994</v>
          </cell>
        </row>
        <row r="356">
          <cell r="E356">
            <v>0</v>
          </cell>
          <cell r="F356">
            <v>0</v>
          </cell>
          <cell r="G356">
            <v>28462.230000000003</v>
          </cell>
          <cell r="H356">
            <v>21041.37</v>
          </cell>
          <cell r="I356">
            <v>23100.65</v>
          </cell>
          <cell r="J356">
            <v>-2059.2800000000016</v>
          </cell>
          <cell r="K356">
            <v>7420.8600000000015</v>
          </cell>
        </row>
        <row r="357">
          <cell r="E357">
            <v>983.97</v>
          </cell>
          <cell r="F357">
            <v>7645.73</v>
          </cell>
          <cell r="G357">
            <v>12510.41</v>
          </cell>
          <cell r="H357">
            <v>11341</v>
          </cell>
          <cell r="I357">
            <v>11142.61</v>
          </cell>
          <cell r="J357">
            <v>7844.119999999999</v>
          </cell>
          <cell r="K357">
            <v>2153.380000000001</v>
          </cell>
        </row>
        <row r="358">
          <cell r="E358">
            <v>10298.33</v>
          </cell>
          <cell r="F358">
            <v>16117.509999999998</v>
          </cell>
          <cell r="G358">
            <v>63003.02999999999</v>
          </cell>
          <cell r="H358">
            <v>58945.240000000005</v>
          </cell>
          <cell r="I358">
            <v>59847.28999999999</v>
          </cell>
          <cell r="J358">
            <v>15215.46000000001</v>
          </cell>
          <cell r="K358">
            <v>14356.119999999988</v>
          </cell>
        </row>
        <row r="359">
          <cell r="E359">
            <v>5480.88</v>
          </cell>
          <cell r="F359">
            <v>-5480.88</v>
          </cell>
          <cell r="G359">
            <v>69360.12000000001</v>
          </cell>
          <cell r="H359">
            <v>65043.26</v>
          </cell>
          <cell r="I359">
            <v>69360.12000000001</v>
          </cell>
          <cell r="J359">
            <v>-9797.740000000013</v>
          </cell>
          <cell r="K359">
            <v>9797.740000000014</v>
          </cell>
        </row>
        <row r="360">
          <cell r="E360">
            <v>12245.67</v>
          </cell>
          <cell r="F360">
            <v>-12245.67</v>
          </cell>
          <cell r="G360">
            <v>91371.81</v>
          </cell>
          <cell r="H360">
            <v>80382.6</v>
          </cell>
          <cell r="I360">
            <v>91371.81</v>
          </cell>
          <cell r="J360">
            <v>-23234.87999999999</v>
          </cell>
          <cell r="K360">
            <v>23234.879999999997</v>
          </cell>
        </row>
        <row r="361">
          <cell r="E361">
            <v>2855.77</v>
          </cell>
          <cell r="F361">
            <v>-2855.77</v>
          </cell>
          <cell r="G361">
            <v>31197.099999999995</v>
          </cell>
          <cell r="H361">
            <v>30648.25</v>
          </cell>
          <cell r="I361">
            <v>31197.099999999995</v>
          </cell>
          <cell r="J361">
            <v>-3404.619999999993</v>
          </cell>
          <cell r="K361">
            <v>3404.6199999999967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="80" zoomScaleNormal="80" workbookViewId="0" topLeftCell="A1">
      <selection activeCell="E36" sqref="E36"/>
    </sheetView>
  </sheetViews>
  <sheetFormatPr defaultColWidth="12.57421875" defaultRowHeight="12.75"/>
  <cols>
    <col min="1" max="1" width="8.140625" style="0" customWidth="1"/>
    <col min="2" max="2" width="21.7109375" style="0" customWidth="1"/>
    <col min="3" max="3" width="6.421875" style="0" customWidth="1"/>
    <col min="4" max="4" width="0" style="0" hidden="1" customWidth="1"/>
    <col min="5" max="5" width="16.8515625" style="0" customWidth="1"/>
    <col min="6" max="6" width="17.00390625" style="0" customWidth="1"/>
    <col min="7" max="7" width="19.00390625" style="0" customWidth="1"/>
    <col min="8" max="8" width="19.8515625" style="0" customWidth="1"/>
    <col min="9" max="9" width="21.57421875" style="0" customWidth="1"/>
    <col min="10" max="10" width="18.140625" style="0" customWidth="1"/>
    <col min="11" max="11" width="16.28125" style="0" customWidth="1"/>
    <col min="12" max="12" width="18.7109375" style="0" customWidth="1"/>
    <col min="13" max="16384" width="11.57421875" style="0" customWidth="1"/>
  </cols>
  <sheetData>
    <row r="1" spans="1:12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2.75" hidden="1">
      <c r="A2" s="3"/>
      <c r="B2" s="4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12.75" customHeight="1">
      <c r="A3" s="4" t="s">
        <v>1</v>
      </c>
      <c r="B3" s="5" t="s">
        <v>2</v>
      </c>
      <c r="C3" s="5"/>
      <c r="D3" s="5" t="s">
        <v>3</v>
      </c>
      <c r="E3" s="6" t="s">
        <v>4</v>
      </c>
      <c r="F3" s="6" t="s">
        <v>5</v>
      </c>
      <c r="G3" s="5" t="s">
        <v>6</v>
      </c>
      <c r="H3" s="5" t="s">
        <v>7</v>
      </c>
      <c r="I3" s="5" t="s">
        <v>8</v>
      </c>
      <c r="J3" s="6" t="s">
        <v>9</v>
      </c>
      <c r="K3" s="6" t="s">
        <v>10</v>
      </c>
      <c r="L3" s="6" t="s">
        <v>11</v>
      </c>
    </row>
    <row r="4" spans="1:12" s="2" customFormat="1" ht="39.75" customHeight="1">
      <c r="A4" s="4"/>
      <c r="B4" s="5" t="s">
        <v>12</v>
      </c>
      <c r="C4" s="5" t="s">
        <v>13</v>
      </c>
      <c r="D4" s="5"/>
      <c r="E4" s="5"/>
      <c r="F4" s="6"/>
      <c r="G4" s="5"/>
      <c r="H4" s="5"/>
      <c r="I4" s="5"/>
      <c r="J4" s="5"/>
      <c r="K4" s="5"/>
      <c r="L4" s="6"/>
    </row>
    <row r="5" spans="1:12" s="2" customFormat="1" ht="12.75" hidden="1">
      <c r="A5" s="3">
        <v>11</v>
      </c>
      <c r="B5" s="5" t="s">
        <v>14</v>
      </c>
      <c r="C5" s="5">
        <v>18</v>
      </c>
      <c r="D5" s="3"/>
      <c r="E5" s="3"/>
      <c r="F5" s="3"/>
      <c r="G5" s="3"/>
      <c r="H5" s="3"/>
      <c r="I5" s="3"/>
      <c r="J5" s="3"/>
      <c r="K5" s="3"/>
      <c r="L5" s="5" t="s">
        <v>15</v>
      </c>
    </row>
    <row r="6" spans="1:12" s="2" customFormat="1" ht="12.75" hidden="1">
      <c r="A6" s="3">
        <v>2</v>
      </c>
      <c r="B6" s="3"/>
      <c r="C6" s="3"/>
      <c r="D6" s="3" t="s">
        <v>16</v>
      </c>
      <c r="E6" s="4">
        <f>'[1]Лицевые счета домов свод'!E337</f>
        <v>14264.97</v>
      </c>
      <c r="F6" s="4">
        <f>'[1]Лицевые счета домов свод'!F337</f>
        <v>-57013.01</v>
      </c>
      <c r="G6" s="4">
        <f>'[1]Лицевые счета домов свод'!G337</f>
        <v>197686.44999999995</v>
      </c>
      <c r="H6" s="4">
        <f>'[1]Лицевые счета домов свод'!H337</f>
        <v>194817.17</v>
      </c>
      <c r="I6" s="4">
        <f>'[1]Лицевые счета домов свод'!I337</f>
        <v>243019.31</v>
      </c>
      <c r="J6" s="4">
        <f>'[1]Лицевые счета домов свод'!J337</f>
        <v>-105215.15</v>
      </c>
      <c r="K6" s="4">
        <f>'[1]Лицевые счета домов свод'!K337</f>
        <v>17134.24999999994</v>
      </c>
      <c r="L6" s="3"/>
    </row>
    <row r="7" spans="1:12" s="2" customFormat="1" ht="12.75" hidden="1">
      <c r="A7" s="3"/>
      <c r="B7" s="3"/>
      <c r="C7" s="3"/>
      <c r="D7" s="3" t="s">
        <v>17</v>
      </c>
      <c r="E7" s="4">
        <f>'[1]Лицевые счета домов свод'!E338</f>
        <v>0</v>
      </c>
      <c r="F7" s="4">
        <f>'[1]Лицевые счета домов свод'!F338</f>
        <v>0</v>
      </c>
      <c r="G7" s="4">
        <f>'[1]Лицевые счета домов свод'!G338</f>
        <v>0</v>
      </c>
      <c r="H7" s="4">
        <f>'[1]Лицевые счета домов свод'!H338</f>
        <v>0</v>
      </c>
      <c r="I7" s="4">
        <f>'[1]Лицевые счета домов свод'!I338</f>
        <v>0</v>
      </c>
      <c r="J7" s="4">
        <f>'[1]Лицевые счета домов свод'!J338</f>
        <v>0</v>
      </c>
      <c r="K7" s="4">
        <f>'[1]Лицевые счета домов свод'!K338</f>
        <v>0</v>
      </c>
      <c r="L7" s="3"/>
    </row>
    <row r="8" spans="1:12" s="2" customFormat="1" ht="12.75" hidden="1">
      <c r="A8" s="3"/>
      <c r="B8" s="3"/>
      <c r="C8" s="3"/>
      <c r="D8" s="3" t="s">
        <v>18</v>
      </c>
      <c r="E8" s="4">
        <f>'[1]Лицевые счета домов свод'!E339</f>
        <v>0</v>
      </c>
      <c r="F8" s="4">
        <f>'[1]Лицевые счета домов свод'!F339</f>
        <v>0</v>
      </c>
      <c r="G8" s="4">
        <f>'[1]Лицевые счета домов свод'!G339</f>
        <v>0</v>
      </c>
      <c r="H8" s="4">
        <f>'[1]Лицевые счета домов свод'!H339</f>
        <v>0</v>
      </c>
      <c r="I8" s="4">
        <f>'[1]Лицевые счета домов свод'!I339</f>
        <v>0</v>
      </c>
      <c r="J8" s="4">
        <f>'[1]Лицевые счета домов свод'!J339</f>
        <v>0</v>
      </c>
      <c r="K8" s="4">
        <f>'[1]Лицевые счета домов свод'!K339</f>
        <v>0</v>
      </c>
      <c r="L8" s="3"/>
    </row>
    <row r="9" spans="1:12" s="2" customFormat="1" ht="12.75" hidden="1">
      <c r="A9" s="3"/>
      <c r="B9" s="3"/>
      <c r="C9" s="3"/>
      <c r="D9" s="3" t="s">
        <v>19</v>
      </c>
      <c r="E9" s="4">
        <f>'[1]Лицевые счета домов свод'!E340</f>
        <v>12787.83</v>
      </c>
      <c r="F9" s="4">
        <f>'[1]Лицевые счета домов свод'!F340</f>
        <v>182859.63</v>
      </c>
      <c r="G9" s="4">
        <f>'[1]Лицевые счета домов свод'!G340</f>
        <v>50794.8</v>
      </c>
      <c r="H9" s="4">
        <f>'[1]Лицевые счета домов свод'!H340</f>
        <v>29732.42</v>
      </c>
      <c r="I9" s="4">
        <f>'[1]Лицевые счета домов свод'!I340</f>
        <v>0</v>
      </c>
      <c r="J9" s="4">
        <f>'[1]Лицевые счета домов свод'!J340</f>
        <v>212592.05</v>
      </c>
      <c r="K9" s="4">
        <f>'[1]Лицевые счета домов свод'!K340</f>
        <v>33850.21000000001</v>
      </c>
      <c r="L9" s="3"/>
    </row>
    <row r="10" spans="1:12" s="2" customFormat="1" ht="12.75" hidden="1">
      <c r="A10" s="3"/>
      <c r="B10" s="3"/>
      <c r="C10" s="3"/>
      <c r="D10" s="3" t="s">
        <v>20</v>
      </c>
      <c r="E10" s="4">
        <f>'[1]Лицевые счета домов свод'!E341</f>
        <v>23335.65</v>
      </c>
      <c r="F10" s="4">
        <f>'[1]Лицевые счета домов свод'!F341</f>
        <v>-23335.65</v>
      </c>
      <c r="G10" s="4">
        <f>'[1]Лицевые счета домов свод'!G341</f>
        <v>0</v>
      </c>
      <c r="H10" s="4">
        <f>'[1]Лицевые счета домов свод'!H341</f>
        <v>0</v>
      </c>
      <c r="I10" s="4">
        <f>'[1]Лицевые счета домов свод'!I341</f>
        <v>0</v>
      </c>
      <c r="J10" s="4">
        <f>'[1]Лицевые счета домов свод'!J341</f>
        <v>-23335.65</v>
      </c>
      <c r="K10" s="4">
        <f>'[1]Лицевые счета домов свод'!K341</f>
        <v>23335.65</v>
      </c>
      <c r="L10" s="3"/>
    </row>
    <row r="11" spans="1:12" s="2" customFormat="1" ht="12.75" hidden="1">
      <c r="A11" s="3"/>
      <c r="B11" s="3"/>
      <c r="C11" s="3"/>
      <c r="D11" s="3" t="s">
        <v>21</v>
      </c>
      <c r="E11" s="4">
        <f>'[1]Лицевые счета домов свод'!E342</f>
        <v>0</v>
      </c>
      <c r="F11" s="4">
        <f>'[1]Лицевые счета домов свод'!F342</f>
        <v>0</v>
      </c>
      <c r="G11" s="4">
        <f>'[1]Лицевые счета домов свод'!G342</f>
        <v>4720</v>
      </c>
      <c r="H11" s="4">
        <f>'[1]Лицевые счета домов свод'!H342</f>
        <v>1770</v>
      </c>
      <c r="I11" s="4">
        <f>'[1]Лицевые счета домов свод'!I342</f>
        <v>0</v>
      </c>
      <c r="J11" s="4">
        <f>'[1]Лицевые счета домов свод'!J342</f>
        <v>1770</v>
      </c>
      <c r="K11" s="4">
        <f>'[1]Лицевые счета домов свод'!K342</f>
        <v>2950</v>
      </c>
      <c r="L11" s="3"/>
    </row>
    <row r="12" spans="1:12" s="2" customFormat="1" ht="12.75" hidden="1">
      <c r="A12" s="3"/>
      <c r="B12" s="3"/>
      <c r="C12" s="3"/>
      <c r="D12" s="4" t="s">
        <v>22</v>
      </c>
      <c r="E12" s="4">
        <f>SUM(E6:E11)</f>
        <v>50388.450000000004</v>
      </c>
      <c r="F12" s="4">
        <f>SUM(F6:F11)</f>
        <v>102510.97</v>
      </c>
      <c r="G12" s="4">
        <f>SUM(G6:G11)</f>
        <v>253201.24999999994</v>
      </c>
      <c r="H12" s="4">
        <f>SUM(H6:H11)</f>
        <v>226319.59000000003</v>
      </c>
      <c r="I12" s="4">
        <f>SUM(I6:I11)</f>
        <v>243019.31</v>
      </c>
      <c r="J12" s="4">
        <f>SUM(J6:J11)</f>
        <v>85811.25</v>
      </c>
      <c r="K12" s="4">
        <f>SUM(K6:K11)</f>
        <v>77270.10999999996</v>
      </c>
      <c r="L12" s="3"/>
    </row>
    <row r="13" spans="1:12" s="2" customFormat="1" ht="12.75" hidden="1">
      <c r="A13" s="3"/>
      <c r="B13" s="3"/>
      <c r="C13" s="3"/>
      <c r="D13" s="7" t="s">
        <v>23</v>
      </c>
      <c r="E13" s="4">
        <f>'[1]Лицевые счета домов свод'!E344</f>
        <v>13909.76</v>
      </c>
      <c r="F13" s="4">
        <f>'[1]Лицевые счета домов свод'!F344</f>
        <v>133982.61</v>
      </c>
      <c r="G13" s="4">
        <f>'[1]Лицевые счета домов свод'!G344</f>
        <v>96298.47</v>
      </c>
      <c r="H13" s="4">
        <f>'[1]Лицевые счета домов свод'!H344</f>
        <v>85674.12</v>
      </c>
      <c r="I13" s="4">
        <f>'[1]Лицевые счета домов свод'!I344</f>
        <v>65247.75</v>
      </c>
      <c r="J13" s="4">
        <f>'[1]Лицевые счета домов свод'!J344</f>
        <v>154408.98</v>
      </c>
      <c r="K13" s="4">
        <f>'[1]Лицевые счета домов свод'!K344</f>
        <v>24534.110000000008</v>
      </c>
      <c r="L13" s="3"/>
    </row>
    <row r="14" spans="1:12" s="2" customFormat="1" ht="12.75" hidden="1">
      <c r="A14" s="3"/>
      <c r="B14" s="3"/>
      <c r="C14" s="3"/>
      <c r="D14" s="7" t="s">
        <v>24</v>
      </c>
      <c r="E14" s="4">
        <f>'[1]Лицевые счета домов свод'!E345</f>
        <v>10509.529999999999</v>
      </c>
      <c r="F14" s="4">
        <f>'[1]Лицевые счета домов свод'!F345</f>
        <v>-10509.529999999999</v>
      </c>
      <c r="G14" s="4">
        <f>'[1]Лицевые счета домов свод'!G345</f>
        <v>72861.97000000002</v>
      </c>
      <c r="H14" s="4">
        <f>'[1]Лицевые счета домов свод'!H345</f>
        <v>64455.7</v>
      </c>
      <c r="I14" s="4">
        <f>'[1]Лицевые счета домов свод'!I345</f>
        <v>72861.97000000002</v>
      </c>
      <c r="J14" s="4">
        <f>'[1]Лицевые счета домов свод'!J345</f>
        <v>-18915.800000000014</v>
      </c>
      <c r="K14" s="4">
        <f>'[1]Лицевые счета домов свод'!K345</f>
        <v>18915.80000000002</v>
      </c>
      <c r="L14" s="3"/>
    </row>
    <row r="15" spans="1:12" s="2" customFormat="1" ht="12.75" hidden="1">
      <c r="A15" s="3"/>
      <c r="B15" s="3"/>
      <c r="C15" s="3"/>
      <c r="D15" s="7" t="s">
        <v>25</v>
      </c>
      <c r="E15" s="4">
        <f>'[1]Лицевые счета домов свод'!E346</f>
        <v>1297.47</v>
      </c>
      <c r="F15" s="4">
        <f>'[1]Лицевые счета домов свод'!F346</f>
        <v>-4885.16</v>
      </c>
      <c r="G15" s="4">
        <f>'[1]Лицевые счета домов свод'!G346</f>
        <v>22803.87</v>
      </c>
      <c r="H15" s="4">
        <f>'[1]Лицевые счета домов свод'!H346</f>
        <v>21154.940000000002</v>
      </c>
      <c r="I15" s="4">
        <f>'[1]Лицевые счета домов свод'!I346</f>
        <v>5870</v>
      </c>
      <c r="J15" s="4">
        <f>'[1]Лицевые счета домов свод'!J346</f>
        <v>10399.78</v>
      </c>
      <c r="K15" s="4">
        <f>'[1]Лицевые счета домов свод'!K346</f>
        <v>2946.399999999997</v>
      </c>
      <c r="L15" s="3"/>
    </row>
    <row r="16" spans="1:12" s="2" customFormat="1" ht="12.75" hidden="1">
      <c r="A16" s="3"/>
      <c r="B16" s="3"/>
      <c r="C16" s="3"/>
      <c r="D16" s="7" t="s">
        <v>26</v>
      </c>
      <c r="E16" s="4">
        <f>'[1]Лицевые счета домов свод'!E347</f>
        <v>1042.24</v>
      </c>
      <c r="F16" s="4">
        <f>'[1]Лицевые счета домов свод'!F347</f>
        <v>4651.78</v>
      </c>
      <c r="G16" s="4">
        <f>'[1]Лицевые счета домов свод'!G347</f>
        <v>16986.090000000004</v>
      </c>
      <c r="H16" s="4">
        <f>'[1]Лицевые счета домов свод'!H347</f>
        <v>15749.390000000001</v>
      </c>
      <c r="I16" s="4">
        <f>'[1]Лицевые счета домов свод'!I347</f>
        <v>62081.55</v>
      </c>
      <c r="J16" s="4">
        <f>'[1]Лицевые счета домов свод'!J347</f>
        <v>-41680.38</v>
      </c>
      <c r="K16" s="4">
        <f>'[1]Лицевые счета домов свод'!K347</f>
        <v>2278.9400000000014</v>
      </c>
      <c r="L16" s="3"/>
    </row>
    <row r="17" spans="1:12" s="2" customFormat="1" ht="12.75" hidden="1">
      <c r="A17" s="3"/>
      <c r="B17" s="3"/>
      <c r="C17" s="3"/>
      <c r="D17" s="3" t="s">
        <v>27</v>
      </c>
      <c r="E17" s="4">
        <f>'[1]Лицевые счета домов свод'!E348</f>
        <v>573.99</v>
      </c>
      <c r="F17" s="4">
        <f>'[1]Лицевые счета домов свод'!F348</f>
        <v>-3835.44</v>
      </c>
      <c r="G17" s="4">
        <f>'[1]Лицевые счета домов свод'!G348</f>
        <v>4067.0899999999997</v>
      </c>
      <c r="H17" s="4">
        <f>'[1]Лицевые счета домов свод'!H348</f>
        <v>3634.7099999999996</v>
      </c>
      <c r="I17" s="4">
        <f>'[1]Лицевые счета домов свод'!I348</f>
        <v>4394.4</v>
      </c>
      <c r="J17" s="4">
        <f>'[1]Лицевые счета домов свод'!J348</f>
        <v>-4595.130000000001</v>
      </c>
      <c r="K17" s="4">
        <f>'[1]Лицевые счета домов свод'!K348</f>
        <v>1006.37</v>
      </c>
      <c r="L17" s="3"/>
    </row>
    <row r="18" spans="1:12" s="2" customFormat="1" ht="31.5" customHeight="1" hidden="1">
      <c r="A18" s="3"/>
      <c r="B18" s="3"/>
      <c r="C18" s="3"/>
      <c r="D18" s="7" t="s">
        <v>28</v>
      </c>
      <c r="E18" s="4">
        <f>'[1]Лицевые счета домов свод'!E349</f>
        <v>17.02</v>
      </c>
      <c r="F18" s="4">
        <f>'[1]Лицевые счета домов свод'!F349</f>
        <v>525.09</v>
      </c>
      <c r="G18" s="4">
        <f>'[1]Лицевые счета домов свод'!G349</f>
        <v>119.63999999999999</v>
      </c>
      <c r="H18" s="4">
        <f>'[1]Лицевые счета домов свод'!H349</f>
        <v>106.90999999999998</v>
      </c>
      <c r="I18" s="4">
        <f>'[1]Лицевые счета домов свод'!I349</f>
        <v>0</v>
      </c>
      <c r="J18" s="4">
        <f>'[1]Лицевые счета домов свод'!J349</f>
        <v>632</v>
      </c>
      <c r="K18" s="4">
        <f>'[1]Лицевые счета домов свод'!K349</f>
        <v>29.750000000000007</v>
      </c>
      <c r="L18" s="3"/>
    </row>
    <row r="19" spans="1:12" s="2" customFormat="1" ht="45.75" customHeight="1" hidden="1">
      <c r="A19" s="3"/>
      <c r="B19" s="3"/>
      <c r="C19" s="3"/>
      <c r="D19" s="7" t="s">
        <v>29</v>
      </c>
      <c r="E19" s="4">
        <f>'[1]Лицевые счета домов свод'!E350</f>
        <v>5066.5599999999995</v>
      </c>
      <c r="F19" s="4">
        <f>'[1]Лицевые счета домов свод'!F350</f>
        <v>-5066.5599999999995</v>
      </c>
      <c r="G19" s="4">
        <f>'[1]Лицевые счета домов свод'!G350</f>
        <v>37443.83</v>
      </c>
      <c r="H19" s="4">
        <f>'[1]Лицевые счета домов свод'!H350</f>
        <v>33416.52</v>
      </c>
      <c r="I19" s="4">
        <f>'[1]Лицевые счета домов свод'!I350</f>
        <v>37443.83</v>
      </c>
      <c r="J19" s="4">
        <f>'[1]Лицевые счета домов свод'!J350</f>
        <v>-9093.870000000006</v>
      </c>
      <c r="K19" s="4">
        <f>'[1]Лицевые счета домов свод'!K350</f>
        <v>9093.870000000008</v>
      </c>
      <c r="L19" s="3"/>
    </row>
    <row r="20" spans="1:12" s="2" customFormat="1" ht="12.75" hidden="1">
      <c r="A20" s="3"/>
      <c r="B20" s="3"/>
      <c r="C20" s="3"/>
      <c r="D20" s="7" t="s">
        <v>30</v>
      </c>
      <c r="E20" s="4">
        <f>'[1]Лицевые счета домов свод'!E351</f>
        <v>2516.99</v>
      </c>
      <c r="F20" s="4">
        <f>'[1]Лицевые счета домов свод'!F351</f>
        <v>-19705.6</v>
      </c>
      <c r="G20" s="4">
        <f>'[1]Лицевые счета домов свод'!G351</f>
        <v>19936.66</v>
      </c>
      <c r="H20" s="4">
        <f>'[1]Лицевые счета домов свод'!H351</f>
        <v>17817.050000000003</v>
      </c>
      <c r="I20" s="4">
        <f>'[1]Лицевые счета домов свод'!I351</f>
        <v>24256.018880000003</v>
      </c>
      <c r="J20" s="4">
        <f>'[1]Лицевые счета домов свод'!J351</f>
        <v>-26144.568880000003</v>
      </c>
      <c r="K20" s="4">
        <f>'[1]Лицевые счета домов свод'!K351</f>
        <v>4636.5999999999985</v>
      </c>
      <c r="L20" s="3"/>
    </row>
    <row r="21" spans="1:12" s="2" customFormat="1" ht="12.75" hidden="1">
      <c r="A21" s="3"/>
      <c r="B21" s="3"/>
      <c r="C21" s="3"/>
      <c r="D21" s="7" t="s">
        <v>31</v>
      </c>
      <c r="E21" s="4">
        <f>'[1]Лицевые счета домов свод'!E352</f>
        <v>512.19</v>
      </c>
      <c r="F21" s="4">
        <f>'[1]Лицевые счета домов свод'!F352</f>
        <v>2009.6499999999999</v>
      </c>
      <c r="G21" s="4">
        <f>'[1]Лицевые счета домов свод'!G352</f>
        <v>3628.4399999999996</v>
      </c>
      <c r="H21" s="4">
        <f>'[1]Лицевые счета домов свод'!H352</f>
        <v>3242.59</v>
      </c>
      <c r="I21" s="4">
        <f>'[1]Лицевые счета домов свод'!I352</f>
        <v>0</v>
      </c>
      <c r="J21" s="4">
        <f>'[1]Лицевые счета домов свод'!J352</f>
        <v>5252.24</v>
      </c>
      <c r="K21" s="4">
        <f>'[1]Лицевые счета домов свод'!K352</f>
        <v>898.0399999999992</v>
      </c>
      <c r="L21" s="3"/>
    </row>
    <row r="22" spans="1:12" s="2" customFormat="1" ht="12.75" hidden="1">
      <c r="A22" s="3"/>
      <c r="B22" s="3"/>
      <c r="C22" s="3"/>
      <c r="D22" s="4" t="s">
        <v>32</v>
      </c>
      <c r="E22" s="4">
        <f>SUM(E13:E21)</f>
        <v>35445.74999999999</v>
      </c>
      <c r="F22" s="4">
        <f>SUM(F13:F21)</f>
        <v>97166.84</v>
      </c>
      <c r="G22" s="4">
        <f>SUM(G13:G21)</f>
        <v>274146.06000000006</v>
      </c>
      <c r="H22" s="4">
        <f>SUM(H13:H21)</f>
        <v>245251.93000000002</v>
      </c>
      <c r="I22" s="8">
        <f>SUM(I13:I21)</f>
        <v>272155.51888</v>
      </c>
      <c r="J22" s="8">
        <f>SUM(J13:J21)</f>
        <v>70263.25111999999</v>
      </c>
      <c r="K22" s="4">
        <f>SUM(K13:K21)</f>
        <v>64339.880000000034</v>
      </c>
      <c r="L22" s="3"/>
    </row>
    <row r="23" spans="1:12" s="2" customFormat="1" ht="12.75" hidden="1">
      <c r="A23" s="3"/>
      <c r="B23" s="3"/>
      <c r="C23" s="3"/>
      <c r="D23" s="3" t="s">
        <v>33</v>
      </c>
      <c r="E23" s="4">
        <f>'[1]Лицевые счета домов свод'!E354</f>
        <v>3412.59</v>
      </c>
      <c r="F23" s="4">
        <f>'[1]Лицевые счета домов свод'!F354</f>
        <v>-3223.41</v>
      </c>
      <c r="G23" s="4">
        <f>'[1]Лицевые счета домов свод'!G354</f>
        <v>47750.27000000001</v>
      </c>
      <c r="H23" s="4">
        <f>'[1]Лицевые счета домов свод'!H354</f>
        <v>47030.54000000001</v>
      </c>
      <c r="I23" s="4">
        <f>'[1]Лицевые счета домов свод'!I354</f>
        <v>47750.27000000001</v>
      </c>
      <c r="J23" s="4">
        <f>'[1]Лицевые счета домов свод'!J354</f>
        <v>-3943.1400000000067</v>
      </c>
      <c r="K23" s="4">
        <f>'[1]Лицевые счета домов свод'!K354</f>
        <v>4132.320000000007</v>
      </c>
      <c r="L23" s="3"/>
    </row>
    <row r="24" spans="1:12" s="2" customFormat="1" ht="12.75" hidden="1">
      <c r="A24" s="3"/>
      <c r="B24" s="3"/>
      <c r="C24" s="3"/>
      <c r="D24" s="3" t="s">
        <v>34</v>
      </c>
      <c r="E24" s="4">
        <f>'[1]Лицевые счета домов свод'!E355</f>
        <v>0</v>
      </c>
      <c r="F24" s="4">
        <f>'[1]Лицевые счета домов свод'!F355</f>
        <v>0</v>
      </c>
      <c r="G24" s="4">
        <f>'[1]Лицевые счета домов свод'!G355</f>
        <v>7505.220000000001</v>
      </c>
      <c r="H24" s="4">
        <f>'[1]Лицевые счета домов свод'!H355</f>
        <v>8491.980000000001</v>
      </c>
      <c r="I24" s="4">
        <f>'[1]Лицевые счета домов свод'!I355</f>
        <v>6191.480000000001</v>
      </c>
      <c r="J24" s="4">
        <f>'[1]Лицевые счета домов свод'!J355</f>
        <v>2300.499999999999</v>
      </c>
      <c r="K24" s="4">
        <f>'[1]Лицевые счета домов свод'!K355</f>
        <v>-986.7599999999994</v>
      </c>
      <c r="L24" s="3"/>
    </row>
    <row r="25" spans="1:12" s="2" customFormat="1" ht="12.75" hidden="1">
      <c r="A25" s="3"/>
      <c r="B25" s="3"/>
      <c r="C25" s="3"/>
      <c r="D25" s="3" t="s">
        <v>35</v>
      </c>
      <c r="E25" s="4">
        <f>'[1]Лицевые счета домов свод'!E356</f>
        <v>0</v>
      </c>
      <c r="F25" s="4">
        <f>'[1]Лицевые счета домов свод'!F356</f>
        <v>0</v>
      </c>
      <c r="G25" s="4">
        <f>'[1]Лицевые счета домов свод'!G356</f>
        <v>28462.230000000003</v>
      </c>
      <c r="H25" s="4">
        <f>'[1]Лицевые счета домов свод'!H356</f>
        <v>21041.37</v>
      </c>
      <c r="I25" s="4">
        <f>'[1]Лицевые счета домов свод'!I356</f>
        <v>23100.65</v>
      </c>
      <c r="J25" s="4">
        <f>'[1]Лицевые счета домов свод'!J356</f>
        <v>-2059.2800000000016</v>
      </c>
      <c r="K25" s="4">
        <f>'[1]Лицевые счета домов свод'!K356</f>
        <v>7420.8600000000015</v>
      </c>
      <c r="L25" s="3"/>
    </row>
    <row r="26" spans="1:12" s="2" customFormat="1" ht="12.75" hidden="1">
      <c r="A26" s="3"/>
      <c r="B26" s="3"/>
      <c r="C26" s="3"/>
      <c r="D26" s="3" t="s">
        <v>36</v>
      </c>
      <c r="E26" s="4">
        <f>'[1]Лицевые счета домов свод'!E357</f>
        <v>983.97</v>
      </c>
      <c r="F26" s="4">
        <f>'[1]Лицевые счета домов свод'!F357</f>
        <v>7645.73</v>
      </c>
      <c r="G26" s="4">
        <f>'[1]Лицевые счета домов свод'!G357</f>
        <v>12510.41</v>
      </c>
      <c r="H26" s="4">
        <f>'[1]Лицевые счета домов свод'!H357</f>
        <v>11341</v>
      </c>
      <c r="I26" s="4">
        <f>'[1]Лицевые счета домов свод'!I357</f>
        <v>11142.61</v>
      </c>
      <c r="J26" s="4">
        <f>'[1]Лицевые счета домов свод'!J357</f>
        <v>7844.119999999999</v>
      </c>
      <c r="K26" s="4">
        <f>'[1]Лицевые счета домов свод'!K357</f>
        <v>2153.380000000001</v>
      </c>
      <c r="L26" s="3"/>
    </row>
    <row r="27" spans="1:12" s="2" customFormat="1" ht="12.75" hidden="1">
      <c r="A27" s="3"/>
      <c r="B27" s="3"/>
      <c r="C27" s="3"/>
      <c r="D27" s="3" t="s">
        <v>37</v>
      </c>
      <c r="E27" s="4">
        <f>'[1]Лицевые счета домов свод'!E358</f>
        <v>10298.33</v>
      </c>
      <c r="F27" s="4">
        <f>'[1]Лицевые счета домов свод'!F358</f>
        <v>16117.509999999998</v>
      </c>
      <c r="G27" s="4">
        <f>'[1]Лицевые счета домов свод'!G358</f>
        <v>63003.02999999999</v>
      </c>
      <c r="H27" s="4">
        <f>'[1]Лицевые счета домов свод'!H358</f>
        <v>58945.240000000005</v>
      </c>
      <c r="I27" s="4">
        <f>'[1]Лицевые счета домов свод'!I358</f>
        <v>59847.28999999999</v>
      </c>
      <c r="J27" s="4">
        <f>'[1]Лицевые счета домов свод'!J358</f>
        <v>15215.46000000001</v>
      </c>
      <c r="K27" s="4">
        <f>'[1]Лицевые счета домов свод'!K358</f>
        <v>14356.119999999988</v>
      </c>
      <c r="L27" s="3"/>
    </row>
    <row r="28" spans="1:12" s="2" customFormat="1" ht="12.75" hidden="1">
      <c r="A28" s="3"/>
      <c r="B28" s="3"/>
      <c r="C28" s="3"/>
      <c r="D28" s="3" t="s">
        <v>38</v>
      </c>
      <c r="E28" s="4">
        <f>'[1]Лицевые счета домов свод'!E359</f>
        <v>5480.88</v>
      </c>
      <c r="F28" s="4">
        <f>'[1]Лицевые счета домов свод'!F359</f>
        <v>-5480.88</v>
      </c>
      <c r="G28" s="4">
        <f>'[1]Лицевые счета домов свод'!G359</f>
        <v>69360.12000000001</v>
      </c>
      <c r="H28" s="4">
        <f>'[1]Лицевые счета домов свод'!H359</f>
        <v>65043.26</v>
      </c>
      <c r="I28" s="4">
        <f>'[1]Лицевые счета домов свод'!I359</f>
        <v>69360.12000000001</v>
      </c>
      <c r="J28" s="4">
        <f>'[1]Лицевые счета домов свод'!J359</f>
        <v>-9797.740000000013</v>
      </c>
      <c r="K28" s="4">
        <f>'[1]Лицевые счета домов свод'!K359</f>
        <v>9797.740000000014</v>
      </c>
      <c r="L28" s="3"/>
    </row>
    <row r="29" spans="1:12" s="2" customFormat="1" ht="12.75" hidden="1">
      <c r="A29" s="3"/>
      <c r="B29" s="3"/>
      <c r="C29" s="3"/>
      <c r="D29" s="3" t="s">
        <v>39</v>
      </c>
      <c r="E29" s="4">
        <f>'[1]Лицевые счета домов свод'!E360</f>
        <v>12245.67</v>
      </c>
      <c r="F29" s="4">
        <f>'[1]Лицевые счета домов свод'!F360</f>
        <v>-12245.67</v>
      </c>
      <c r="G29" s="4">
        <f>'[1]Лицевые счета домов свод'!G360</f>
        <v>91371.81</v>
      </c>
      <c r="H29" s="4">
        <f>'[1]Лицевые счета домов свод'!H360</f>
        <v>80382.6</v>
      </c>
      <c r="I29" s="4">
        <f>'[1]Лицевые счета домов свод'!I360</f>
        <v>91371.81</v>
      </c>
      <c r="J29" s="4">
        <f>'[1]Лицевые счета домов свод'!J360</f>
        <v>-23234.87999999999</v>
      </c>
      <c r="K29" s="4">
        <f>'[1]Лицевые счета домов свод'!K360</f>
        <v>23234.879999999997</v>
      </c>
      <c r="L29" s="3"/>
    </row>
    <row r="30" spans="1:12" s="2" customFormat="1" ht="12.75" hidden="1">
      <c r="A30" s="3"/>
      <c r="B30" s="3"/>
      <c r="C30" s="3"/>
      <c r="D30" s="3" t="s">
        <v>40</v>
      </c>
      <c r="E30" s="4">
        <f>'[1]Лицевые счета домов свод'!E361</f>
        <v>2855.77</v>
      </c>
      <c r="F30" s="4">
        <f>'[1]Лицевые счета домов свод'!F361</f>
        <v>-2855.77</v>
      </c>
      <c r="G30" s="4">
        <f>'[1]Лицевые счета домов свод'!G361</f>
        <v>31197.099999999995</v>
      </c>
      <c r="H30" s="4">
        <f>'[1]Лицевые счета домов свод'!H361</f>
        <v>30648.25</v>
      </c>
      <c r="I30" s="4">
        <f>'[1]Лицевые счета домов свод'!I361</f>
        <v>31197.099999999995</v>
      </c>
      <c r="J30" s="4">
        <f>'[1]Лицевые счета домов свод'!J361</f>
        <v>-3404.619999999993</v>
      </c>
      <c r="K30" s="4">
        <f>'[1]Лицевые счета домов свод'!K361</f>
        <v>3404.6199999999967</v>
      </c>
      <c r="L30" s="3"/>
    </row>
    <row r="31" spans="1:12" s="2" customFormat="1" ht="12.75">
      <c r="A31" s="3">
        <v>11</v>
      </c>
      <c r="B31" s="5" t="s">
        <v>14</v>
      </c>
      <c r="C31" s="5">
        <v>18</v>
      </c>
      <c r="D31" s="3"/>
      <c r="E31" s="4">
        <f>SUM(E23:E30)+E12+E22</f>
        <v>121111.41</v>
      </c>
      <c r="F31" s="4">
        <f>SUM(F23:F30)+F12+F22</f>
        <v>199635.32</v>
      </c>
      <c r="G31" s="4">
        <f>SUM(G23:G30)+G12+G22</f>
        <v>878507.5</v>
      </c>
      <c r="H31" s="4">
        <f>SUM(H23:H30)+H12+H22</f>
        <v>794495.7600000001</v>
      </c>
      <c r="I31" s="8">
        <f>SUM(I23:I30)+I12+I22</f>
        <v>855136.15888</v>
      </c>
      <c r="J31" s="8">
        <f>SUM(J23:J30)+J12+J22</f>
        <v>138994.92112</v>
      </c>
      <c r="K31" s="4">
        <f>SUM(K23:K30)+K12+K22</f>
        <v>205123.15</v>
      </c>
      <c r="L31" s="5" t="s">
        <v>15</v>
      </c>
    </row>
  </sheetData>
  <sheetProtection selectLockedCells="1" selectUnlockedCells="1"/>
  <mergeCells count="12"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19652777777777777" right="0.19652777777777777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7"/>
  <sheetViews>
    <sheetView zoomScale="80" zoomScaleNormal="80" workbookViewId="0" topLeftCell="A1">
      <selection activeCell="G28" sqref="G28"/>
    </sheetView>
  </sheetViews>
  <sheetFormatPr defaultColWidth="12.57421875" defaultRowHeight="12.75"/>
  <cols>
    <col min="1" max="1" width="7.8515625" style="0" customWidth="1"/>
    <col min="2" max="2" width="36.57421875" style="9" customWidth="1"/>
    <col min="3" max="3" width="25.7109375" style="0" customWidth="1"/>
    <col min="4" max="4" width="36.28125" style="0" customWidth="1"/>
    <col min="5" max="5" width="18.7109375" style="0" customWidth="1"/>
    <col min="6" max="16384" width="11.57421875" style="0" customWidth="1"/>
  </cols>
  <sheetData>
    <row r="1" spans="1:5" s="11" customFormat="1" ht="12.75">
      <c r="A1" s="10" t="s">
        <v>41</v>
      </c>
      <c r="B1" s="10"/>
      <c r="C1" s="10"/>
      <c r="D1" s="10"/>
      <c r="E1" s="10"/>
    </row>
    <row r="2" spans="1:5" s="2" customFormat="1" ht="12.75">
      <c r="A2" s="12" t="s">
        <v>1</v>
      </c>
      <c r="B2" s="12" t="s">
        <v>42</v>
      </c>
      <c r="C2" s="13" t="s">
        <v>2</v>
      </c>
      <c r="D2" s="13" t="s">
        <v>43</v>
      </c>
      <c r="E2" s="13" t="s">
        <v>44</v>
      </c>
    </row>
    <row r="3" spans="1:5" s="2" customFormat="1" ht="12.75">
      <c r="A3" s="5">
        <v>1</v>
      </c>
      <c r="B3" s="12" t="s">
        <v>45</v>
      </c>
      <c r="C3" s="13" t="s">
        <v>46</v>
      </c>
      <c r="D3" s="13" t="s">
        <v>47</v>
      </c>
      <c r="E3" s="13">
        <v>29398.81</v>
      </c>
    </row>
    <row r="4" spans="1:5" s="2" customFormat="1" ht="12.75" hidden="1">
      <c r="A4" s="5">
        <v>2</v>
      </c>
      <c r="B4" s="12"/>
      <c r="C4" s="13"/>
      <c r="D4" s="13"/>
      <c r="E4" s="13"/>
    </row>
    <row r="5" spans="1:5" s="2" customFormat="1" ht="12.75" hidden="1">
      <c r="A5" s="5">
        <v>3</v>
      </c>
      <c r="B5" s="12"/>
      <c r="C5" s="13"/>
      <c r="D5" s="13"/>
      <c r="E5" s="13"/>
    </row>
    <row r="6" spans="1:5" s="2" customFormat="1" ht="12.75" hidden="1">
      <c r="A6" s="5">
        <v>4</v>
      </c>
      <c r="B6" s="12"/>
      <c r="C6" s="13"/>
      <c r="D6" s="13"/>
      <c r="E6" s="13"/>
    </row>
    <row r="7" spans="1:5" s="2" customFormat="1" ht="12.75" hidden="1">
      <c r="A7" s="5">
        <v>5</v>
      </c>
      <c r="B7" s="12"/>
      <c r="C7" s="13"/>
      <c r="D7" s="13"/>
      <c r="E7" s="13"/>
    </row>
    <row r="8" spans="1:5" s="2" customFormat="1" ht="12.75" hidden="1">
      <c r="A8" s="5"/>
      <c r="B8" s="6" t="s">
        <v>48</v>
      </c>
      <c r="C8" s="5"/>
      <c r="D8" s="5"/>
      <c r="E8" s="5">
        <f>E3+E4+E5+E6+E7</f>
        <v>29398.81</v>
      </c>
    </row>
    <row r="9" spans="1:5" s="2" customFormat="1" ht="12.75" hidden="1">
      <c r="A9" s="13"/>
      <c r="B9" s="12"/>
      <c r="C9" s="13"/>
      <c r="D9" s="13"/>
      <c r="E9" s="13"/>
    </row>
    <row r="10" spans="1:5" s="11" customFormat="1" ht="12.75">
      <c r="A10" s="10" t="s">
        <v>49</v>
      </c>
      <c r="B10" s="10"/>
      <c r="C10" s="10"/>
      <c r="D10" s="10"/>
      <c r="E10" s="10"/>
    </row>
    <row r="11" spans="1:5" s="2" customFormat="1" ht="12.75">
      <c r="A11" s="12" t="s">
        <v>1</v>
      </c>
      <c r="B11" s="12" t="s">
        <v>42</v>
      </c>
      <c r="C11" s="13" t="s">
        <v>2</v>
      </c>
      <c r="D11" s="13" t="s">
        <v>43</v>
      </c>
      <c r="E11" s="13" t="s">
        <v>44</v>
      </c>
    </row>
    <row r="12" spans="1:5" s="2" customFormat="1" ht="12.75">
      <c r="A12" s="5">
        <v>1</v>
      </c>
      <c r="B12" s="14" t="s">
        <v>45</v>
      </c>
      <c r="C12" s="13" t="s">
        <v>46</v>
      </c>
      <c r="D12" s="13" t="s">
        <v>50</v>
      </c>
      <c r="E12" s="13">
        <v>11879.7</v>
      </c>
    </row>
    <row r="13" spans="1:5" s="2" customFormat="1" ht="12.75">
      <c r="A13" s="5">
        <v>2</v>
      </c>
      <c r="B13" s="12" t="s">
        <v>51</v>
      </c>
      <c r="C13" s="13" t="s">
        <v>46</v>
      </c>
      <c r="D13" s="12" t="s">
        <v>52</v>
      </c>
      <c r="E13" s="12">
        <v>3155.67</v>
      </c>
    </row>
    <row r="14" spans="1:5" s="2" customFormat="1" ht="12.75" hidden="1">
      <c r="A14" s="5">
        <v>3</v>
      </c>
      <c r="B14" s="12"/>
      <c r="C14" s="13"/>
      <c r="D14" s="12"/>
      <c r="E14" s="12"/>
    </row>
    <row r="15" spans="1:5" s="2" customFormat="1" ht="12.75" hidden="1">
      <c r="A15" s="5">
        <v>4</v>
      </c>
      <c r="B15" s="12"/>
      <c r="C15" s="12"/>
      <c r="D15" s="12"/>
      <c r="E15" s="12"/>
    </row>
    <row r="16" spans="1:5" s="2" customFormat="1" ht="12.75" hidden="1">
      <c r="A16" s="5">
        <v>5</v>
      </c>
      <c r="B16" s="6"/>
      <c r="C16" s="5"/>
      <c r="D16" s="5"/>
      <c r="E16" s="5"/>
    </row>
    <row r="17" spans="1:5" s="2" customFormat="1" ht="12.75" hidden="1">
      <c r="A17" s="5"/>
      <c r="B17" s="6" t="s">
        <v>48</v>
      </c>
      <c r="C17" s="5"/>
      <c r="D17" s="5"/>
      <c r="E17" s="5">
        <f>E13+E14+E12+E15+E16</f>
        <v>15035.37</v>
      </c>
    </row>
    <row r="18" spans="1:5" s="2" customFormat="1" ht="12.75" hidden="1">
      <c r="A18" s="3"/>
      <c r="B18" s="7"/>
      <c r="C18" s="3"/>
      <c r="D18" s="3"/>
      <c r="E18" s="3"/>
    </row>
    <row r="19" spans="1:5" s="11" customFormat="1" ht="12.75">
      <c r="A19" s="10" t="s">
        <v>53</v>
      </c>
      <c r="B19" s="10"/>
      <c r="C19" s="10"/>
      <c r="D19" s="10"/>
      <c r="E19" s="10"/>
    </row>
    <row r="20" spans="1:5" s="2" customFormat="1" ht="12.75">
      <c r="A20" s="12" t="s">
        <v>1</v>
      </c>
      <c r="B20" s="12" t="s">
        <v>42</v>
      </c>
      <c r="C20" s="13" t="s">
        <v>2</v>
      </c>
      <c r="D20" s="13" t="s">
        <v>43</v>
      </c>
      <c r="E20" s="13" t="s">
        <v>44</v>
      </c>
    </row>
    <row r="21" spans="1:5" s="2" customFormat="1" ht="36" customHeight="1">
      <c r="A21" s="5">
        <v>1</v>
      </c>
      <c r="B21" s="15" t="s">
        <v>54</v>
      </c>
      <c r="C21" s="13" t="s">
        <v>46</v>
      </c>
      <c r="D21" s="5" t="s">
        <v>55</v>
      </c>
      <c r="E21" s="5">
        <v>26459.2</v>
      </c>
    </row>
    <row r="22" spans="1:5" s="2" customFormat="1" ht="12.75" hidden="1">
      <c r="A22" s="5">
        <v>2</v>
      </c>
      <c r="B22" s="12"/>
      <c r="C22" s="13"/>
      <c r="D22" s="12"/>
      <c r="E22" s="12"/>
    </row>
    <row r="23" spans="1:5" s="2" customFormat="1" ht="12.75" hidden="1">
      <c r="A23" s="5">
        <v>3</v>
      </c>
      <c r="B23" s="12"/>
      <c r="C23" s="12"/>
      <c r="D23" s="12"/>
      <c r="E23" s="12"/>
    </row>
    <row r="24" spans="1:5" s="2" customFormat="1" ht="12.75" hidden="1">
      <c r="A24" s="5">
        <v>4</v>
      </c>
      <c r="B24" s="6"/>
      <c r="C24" s="5"/>
      <c r="D24" s="5"/>
      <c r="E24" s="5"/>
    </row>
    <row r="25" spans="1:5" s="2" customFormat="1" ht="12.75" hidden="1">
      <c r="A25" s="5"/>
      <c r="B25" s="6" t="s">
        <v>48</v>
      </c>
      <c r="C25" s="5"/>
      <c r="D25" s="5"/>
      <c r="E25" s="5">
        <f>E22+E23+E21+E24</f>
        <v>26459.2</v>
      </c>
    </row>
    <row r="26" spans="1:5" s="2" customFormat="1" ht="12.75" hidden="1">
      <c r="A26" s="3"/>
      <c r="B26" s="7"/>
      <c r="C26" s="3"/>
      <c r="D26" s="3"/>
      <c r="E26" s="3"/>
    </row>
    <row r="27" spans="1:5" s="11" customFormat="1" ht="15.75" customHeight="1">
      <c r="A27" s="10" t="s">
        <v>56</v>
      </c>
      <c r="B27" s="10"/>
      <c r="C27" s="10"/>
      <c r="D27" s="10"/>
      <c r="E27" s="10"/>
    </row>
    <row r="28" spans="1:5" s="2" customFormat="1" ht="12.75">
      <c r="A28" s="12" t="s">
        <v>1</v>
      </c>
      <c r="B28" s="12" t="s">
        <v>42</v>
      </c>
      <c r="C28" s="13" t="s">
        <v>2</v>
      </c>
      <c r="D28" s="13" t="s">
        <v>43</v>
      </c>
      <c r="E28" s="13" t="s">
        <v>44</v>
      </c>
    </row>
    <row r="29" spans="1:5" s="2" customFormat="1" ht="12.75">
      <c r="A29" s="5">
        <v>1</v>
      </c>
      <c r="B29" s="15" t="s">
        <v>45</v>
      </c>
      <c r="C29" s="5" t="s">
        <v>46</v>
      </c>
      <c r="D29" s="5" t="s">
        <v>57</v>
      </c>
      <c r="E29" s="5">
        <v>31071.76</v>
      </c>
    </row>
    <row r="30" spans="1:5" s="2" customFormat="1" ht="12.75" hidden="1">
      <c r="A30" s="5"/>
      <c r="B30" s="15"/>
      <c r="C30" s="5"/>
      <c r="D30" s="5"/>
      <c r="E30" s="5"/>
    </row>
    <row r="31" spans="1:5" s="2" customFormat="1" ht="12.75" hidden="1">
      <c r="A31" s="5"/>
      <c r="B31" s="15"/>
      <c r="C31" s="5"/>
      <c r="D31" s="5"/>
      <c r="E31" s="5"/>
    </row>
    <row r="32" spans="1:5" s="2" customFormat="1" ht="12.75" hidden="1">
      <c r="A32" s="5"/>
      <c r="B32" s="6" t="s">
        <v>48</v>
      </c>
      <c r="C32" s="5"/>
      <c r="D32" s="5"/>
      <c r="E32" s="5">
        <f>E29+E30+E31</f>
        <v>31071.76</v>
      </c>
    </row>
    <row r="33" spans="1:5" s="2" customFormat="1" ht="12.75" hidden="1">
      <c r="A33" s="3"/>
      <c r="B33" s="7"/>
      <c r="C33" s="3"/>
      <c r="D33" s="3"/>
      <c r="E33" s="3"/>
    </row>
    <row r="34" spans="1:5" s="11" customFormat="1" ht="12.75">
      <c r="A34" s="10" t="s">
        <v>58</v>
      </c>
      <c r="B34" s="10"/>
      <c r="C34" s="10"/>
      <c r="D34" s="10"/>
      <c r="E34" s="10"/>
    </row>
    <row r="35" spans="1:5" s="2" customFormat="1" ht="12.75">
      <c r="A35" s="12" t="s">
        <v>1</v>
      </c>
      <c r="B35" s="12" t="s">
        <v>42</v>
      </c>
      <c r="C35" s="13" t="s">
        <v>2</v>
      </c>
      <c r="D35" s="13" t="s">
        <v>43</v>
      </c>
      <c r="E35" s="13" t="s">
        <v>44</v>
      </c>
    </row>
    <row r="36" spans="1:5" s="2" customFormat="1" ht="12.75">
      <c r="A36" s="5">
        <v>1</v>
      </c>
      <c r="B36" s="6" t="s">
        <v>59</v>
      </c>
      <c r="C36" s="5" t="s">
        <v>46</v>
      </c>
      <c r="D36" s="5" t="s">
        <v>60</v>
      </c>
      <c r="E36" s="5">
        <v>141054.17</v>
      </c>
    </row>
    <row r="37" spans="1:5" ht="12.75" hidden="1">
      <c r="A37" s="16">
        <v>2</v>
      </c>
      <c r="B37" s="17"/>
      <c r="C37" s="18"/>
      <c r="D37" s="17"/>
      <c r="E37" s="17"/>
    </row>
    <row r="38" spans="1:5" ht="12.75" hidden="1">
      <c r="A38" s="16">
        <v>3</v>
      </c>
      <c r="B38" s="19"/>
      <c r="C38" s="16"/>
      <c r="D38" s="16"/>
      <c r="E38" s="16"/>
    </row>
    <row r="39" spans="1:5" ht="12.75" hidden="1">
      <c r="A39" s="20"/>
      <c r="B39" s="21" t="s">
        <v>48</v>
      </c>
      <c r="C39" s="20"/>
      <c r="D39" s="20"/>
      <c r="E39" s="20">
        <f>E37+E36+E38</f>
        <v>141054.17</v>
      </c>
    </row>
    <row r="40" ht="12.75" hidden="1">
      <c r="B40"/>
    </row>
    <row r="41" spans="1:5" ht="12.75" hidden="1">
      <c r="A41" s="22"/>
      <c r="B41" s="22"/>
      <c r="C41" s="22"/>
      <c r="D41" s="22"/>
      <c r="E41" s="22"/>
    </row>
    <row r="42" spans="1:5" ht="12.75" hidden="1">
      <c r="A42" s="23" t="s">
        <v>1</v>
      </c>
      <c r="B42" s="24" t="s">
        <v>42</v>
      </c>
      <c r="C42" s="25" t="s">
        <v>2</v>
      </c>
      <c r="D42" s="25" t="s">
        <v>43</v>
      </c>
      <c r="E42" s="25" t="s">
        <v>44</v>
      </c>
    </row>
    <row r="43" spans="1:5" ht="12.75" hidden="1">
      <c r="A43" s="16">
        <v>1</v>
      </c>
      <c r="B43" s="26"/>
      <c r="C43" s="27"/>
      <c r="D43" s="16"/>
      <c r="E43" s="16"/>
    </row>
    <row r="44" spans="1:5" ht="17.25" customHeight="1" hidden="1">
      <c r="A44" s="16">
        <v>2</v>
      </c>
      <c r="B44" s="17"/>
      <c r="C44" s="17"/>
      <c r="D44" s="17"/>
      <c r="E44" s="17"/>
    </row>
    <row r="45" spans="1:5" ht="12.75" hidden="1">
      <c r="A45" s="16">
        <v>3</v>
      </c>
      <c r="B45" s="19"/>
      <c r="C45" s="16"/>
      <c r="D45" s="16"/>
      <c r="E45" s="16"/>
    </row>
    <row r="46" spans="1:5" ht="12.75" hidden="1">
      <c r="A46" s="20"/>
      <c r="B46" s="21" t="s">
        <v>48</v>
      </c>
      <c r="C46" s="20"/>
      <c r="D46" s="20"/>
      <c r="E46" s="20">
        <f>E44+E43+E45</f>
        <v>0</v>
      </c>
    </row>
    <row r="47" spans="1:5" ht="12.75" hidden="1">
      <c r="A47" s="28"/>
      <c r="B47" s="29"/>
      <c r="C47" s="28"/>
      <c r="D47" s="28"/>
      <c r="E47" s="28"/>
    </row>
    <row r="48" spans="1:5" ht="12.75" hidden="1">
      <c r="A48" s="22"/>
      <c r="B48" s="22"/>
      <c r="C48" s="22"/>
      <c r="D48" s="22"/>
      <c r="E48" s="22"/>
    </row>
    <row r="49" spans="1:5" ht="12.75" hidden="1">
      <c r="A49" s="23" t="s">
        <v>1</v>
      </c>
      <c r="B49" s="24" t="s">
        <v>42</v>
      </c>
      <c r="C49" s="25" t="s">
        <v>2</v>
      </c>
      <c r="D49" s="25" t="s">
        <v>43</v>
      </c>
      <c r="E49" s="25" t="s">
        <v>44</v>
      </c>
    </row>
    <row r="50" spans="1:5" ht="12.75" hidden="1">
      <c r="A50" s="16">
        <v>1</v>
      </c>
      <c r="B50" s="19"/>
      <c r="C50" s="16"/>
      <c r="D50" s="16"/>
      <c r="E50" s="16"/>
    </row>
    <row r="51" spans="1:5" ht="12.75" hidden="1">
      <c r="A51" s="16">
        <v>2</v>
      </c>
      <c r="B51" s="26"/>
      <c r="C51" s="16"/>
      <c r="D51" s="16"/>
      <c r="E51" s="16"/>
    </row>
    <row r="52" spans="1:5" ht="12.75" hidden="1">
      <c r="A52" s="30"/>
      <c r="B52" s="31" t="s">
        <v>48</v>
      </c>
      <c r="C52" s="30"/>
      <c r="D52" s="30"/>
      <c r="E52" s="30">
        <f>E50+E51</f>
        <v>0</v>
      </c>
    </row>
    <row r="53" spans="1:5" ht="12.75" hidden="1">
      <c r="A53" s="28"/>
      <c r="B53" s="29"/>
      <c r="C53" s="28"/>
      <c r="D53" s="28"/>
      <c r="E53" s="28"/>
    </row>
    <row r="54" spans="1:5" ht="12.75" hidden="1">
      <c r="A54" s="32"/>
      <c r="B54" s="33" t="s">
        <v>61</v>
      </c>
      <c r="C54" s="32"/>
      <c r="D54" s="32"/>
      <c r="E54" s="32">
        <f>E8+E17+E25+E32+E39+E46+E52</f>
        <v>243019.31</v>
      </c>
    </row>
    <row r="56" spans="1:5" ht="12.75">
      <c r="A56" s="34"/>
      <c r="B56" s="35"/>
      <c r="C56" s="34"/>
      <c r="D56" s="34"/>
      <c r="E56" s="34"/>
    </row>
    <row r="57" spans="1:5" ht="12.75">
      <c r="A57" s="34"/>
      <c r="B57" s="35"/>
      <c r="C57" s="34"/>
      <c r="D57" s="34"/>
      <c r="E57" s="34"/>
    </row>
  </sheetData>
  <sheetProtection selectLockedCells="1" selectUnlockedCells="1"/>
  <mergeCells count="7">
    <mergeCell ref="A1:E1"/>
    <mergeCell ref="A10:E10"/>
    <mergeCell ref="A19:E19"/>
    <mergeCell ref="A27:E27"/>
    <mergeCell ref="A34:E34"/>
    <mergeCell ref="A41:E41"/>
    <mergeCell ref="A48:E48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08"/>
  <sheetViews>
    <sheetView tabSelected="1" zoomScale="80" zoomScaleNormal="80" workbookViewId="0" topLeftCell="A85">
      <selection activeCell="G91" sqref="G91"/>
    </sheetView>
  </sheetViews>
  <sheetFormatPr defaultColWidth="12.57421875" defaultRowHeight="12.75"/>
  <cols>
    <col min="1" max="1" width="10.28125" style="9" customWidth="1"/>
    <col min="2" max="2" width="42.57421875" style="36" customWidth="1"/>
    <col min="3" max="3" width="25.7109375" style="9" customWidth="1"/>
    <col min="4" max="4" width="36.28125" style="9" customWidth="1"/>
    <col min="5" max="5" width="18.7109375" style="9" customWidth="1"/>
    <col min="6" max="16384" width="11.57421875" style="9" customWidth="1"/>
  </cols>
  <sheetData>
    <row r="1" spans="1:5" s="37" customFormat="1" ht="20.25" customHeight="1">
      <c r="A1" s="12" t="s">
        <v>62</v>
      </c>
      <c r="B1" s="12"/>
      <c r="C1" s="12"/>
      <c r="D1" s="12"/>
      <c r="E1" s="12"/>
    </row>
    <row r="2" spans="1:5" s="37" customFormat="1" ht="12.75">
      <c r="A2" s="12" t="s">
        <v>1</v>
      </c>
      <c r="B2" s="12" t="s">
        <v>42</v>
      </c>
      <c r="C2" s="12" t="s">
        <v>2</v>
      </c>
      <c r="D2" s="12" t="s">
        <v>43</v>
      </c>
      <c r="E2" s="12" t="s">
        <v>44</v>
      </c>
    </row>
    <row r="3" spans="1:5" s="37" customFormat="1" ht="12.75">
      <c r="A3" s="6">
        <v>1</v>
      </c>
      <c r="B3" s="12" t="s">
        <v>63</v>
      </c>
      <c r="C3" s="12" t="s">
        <v>64</v>
      </c>
      <c r="D3" s="12"/>
      <c r="E3" s="12">
        <v>1053.28</v>
      </c>
    </row>
    <row r="4" spans="1:5" s="37" customFormat="1" ht="33" customHeight="1">
      <c r="A4" s="6">
        <v>2</v>
      </c>
      <c r="B4" s="6" t="s">
        <v>65</v>
      </c>
      <c r="C4" s="12" t="s">
        <v>64</v>
      </c>
      <c r="D4" s="12"/>
      <c r="E4" s="12">
        <v>131.66</v>
      </c>
    </row>
    <row r="5" spans="1:5" s="37" customFormat="1" ht="33" customHeight="1" hidden="1">
      <c r="A5" s="6"/>
      <c r="B5" s="6" t="s">
        <v>66</v>
      </c>
      <c r="C5" s="12" t="s">
        <v>64</v>
      </c>
      <c r="D5" s="12"/>
      <c r="E5" s="12">
        <v>2911.95</v>
      </c>
    </row>
    <row r="6" spans="1:5" s="37" customFormat="1" ht="33" customHeight="1">
      <c r="A6" s="6"/>
      <c r="B6" s="6" t="s">
        <v>67</v>
      </c>
      <c r="C6" s="12" t="s">
        <v>64</v>
      </c>
      <c r="D6" s="12" t="s">
        <v>68</v>
      </c>
      <c r="E6" s="12">
        <v>4706.82</v>
      </c>
    </row>
    <row r="7" spans="1:5" s="37" customFormat="1" ht="12.75" hidden="1">
      <c r="A7" s="6">
        <v>3</v>
      </c>
      <c r="B7" s="6"/>
      <c r="C7" s="12"/>
      <c r="D7" s="38"/>
      <c r="E7" s="12"/>
    </row>
    <row r="8" spans="1:5" s="37" customFormat="1" ht="12.75" hidden="1">
      <c r="A8" s="6"/>
      <c r="B8" s="6" t="s">
        <v>48</v>
      </c>
      <c r="C8" s="6"/>
      <c r="D8" s="6"/>
      <c r="E8" s="6">
        <f>E3+E4+E5+E6</f>
        <v>8803.71</v>
      </c>
    </row>
    <row r="9" spans="1:5" s="37" customFormat="1" ht="12.75" hidden="1">
      <c r="A9" s="12"/>
      <c r="B9" s="12"/>
      <c r="C9" s="12"/>
      <c r="D9" s="12"/>
      <c r="E9" s="12"/>
    </row>
    <row r="10" spans="1:5" s="37" customFormat="1" ht="19.5" customHeight="1">
      <c r="A10" s="12" t="s">
        <v>69</v>
      </c>
      <c r="B10" s="12"/>
      <c r="C10" s="12"/>
      <c r="D10" s="12"/>
      <c r="E10" s="12"/>
    </row>
    <row r="11" spans="1:5" s="37" customFormat="1" ht="12.75">
      <c r="A11" s="12" t="s">
        <v>1</v>
      </c>
      <c r="B11" s="12" t="s">
        <v>42</v>
      </c>
      <c r="C11" s="12" t="s">
        <v>2</v>
      </c>
      <c r="D11" s="12" t="s">
        <v>43</v>
      </c>
      <c r="E11" s="12" t="s">
        <v>44</v>
      </c>
    </row>
    <row r="12" spans="1:5" s="37" customFormat="1" ht="12.75">
      <c r="A12" s="6">
        <v>1</v>
      </c>
      <c r="B12" s="12" t="s">
        <v>63</v>
      </c>
      <c r="C12" s="12" t="s">
        <v>64</v>
      </c>
      <c r="D12" s="12"/>
      <c r="E12" s="12">
        <v>1053.28</v>
      </c>
    </row>
    <row r="13" spans="1:5" s="37" customFormat="1" ht="12.75">
      <c r="A13" s="6">
        <v>2</v>
      </c>
      <c r="B13" s="6" t="s">
        <v>65</v>
      </c>
      <c r="C13" s="12" t="s">
        <v>64</v>
      </c>
      <c r="D13" s="12"/>
      <c r="E13" s="12">
        <v>131.66</v>
      </c>
    </row>
    <row r="14" spans="1:5" s="37" customFormat="1" ht="12.75" hidden="1">
      <c r="A14" s="6">
        <v>3</v>
      </c>
      <c r="B14" s="6" t="s">
        <v>66</v>
      </c>
      <c r="C14" s="12" t="s">
        <v>64</v>
      </c>
      <c r="D14" s="12"/>
      <c r="E14" s="12">
        <v>5141.46</v>
      </c>
    </row>
    <row r="15" spans="1:5" s="37" customFormat="1" ht="12.75" hidden="1">
      <c r="A15" s="6">
        <v>4</v>
      </c>
      <c r="B15" s="6"/>
      <c r="C15" s="6"/>
      <c r="D15" s="6"/>
      <c r="E15" s="6"/>
    </row>
    <row r="16" spans="1:5" s="37" customFormat="1" ht="12.75" hidden="1">
      <c r="A16" s="6"/>
      <c r="B16" s="6" t="s">
        <v>48</v>
      </c>
      <c r="C16" s="6"/>
      <c r="D16" s="6"/>
      <c r="E16" s="6">
        <f>E13+E14+E12+E15</f>
        <v>6326.4</v>
      </c>
    </row>
    <row r="17" spans="1:5" s="37" customFormat="1" ht="12.75" hidden="1">
      <c r="A17" s="7"/>
      <c r="B17" s="39"/>
      <c r="C17" s="7"/>
      <c r="D17" s="7"/>
      <c r="E17" s="7"/>
    </row>
    <row r="18" spans="1:5" s="41" customFormat="1" ht="18" customHeight="1">
      <c r="A18" s="40" t="s">
        <v>41</v>
      </c>
      <c r="B18" s="40"/>
      <c r="C18" s="40"/>
      <c r="D18" s="40"/>
      <c r="E18" s="40"/>
    </row>
    <row r="19" spans="1:5" s="37" customFormat="1" ht="12.75">
      <c r="A19" s="12" t="s">
        <v>1</v>
      </c>
      <c r="B19" s="12" t="s">
        <v>42</v>
      </c>
      <c r="C19" s="12" t="s">
        <v>2</v>
      </c>
      <c r="D19" s="12" t="s">
        <v>43</v>
      </c>
      <c r="E19" s="12" t="s">
        <v>44</v>
      </c>
    </row>
    <row r="20" spans="1:5" s="37" customFormat="1" ht="12.75">
      <c r="A20" s="6">
        <v>1</v>
      </c>
      <c r="B20" s="12" t="s">
        <v>63</v>
      </c>
      <c r="C20" s="12" t="s">
        <v>64</v>
      </c>
      <c r="D20" s="12"/>
      <c r="E20" s="12">
        <v>1053.28</v>
      </c>
    </row>
    <row r="21" spans="1:5" s="37" customFormat="1" ht="32.25" customHeight="1">
      <c r="A21" s="6">
        <v>2</v>
      </c>
      <c r="B21" s="6" t="s">
        <v>65</v>
      </c>
      <c r="C21" s="12" t="s">
        <v>64</v>
      </c>
      <c r="D21" s="12"/>
      <c r="E21" s="12">
        <v>131.66</v>
      </c>
    </row>
    <row r="22" spans="1:5" s="37" customFormat="1" ht="12.75" hidden="1">
      <c r="A22" s="6">
        <v>3</v>
      </c>
      <c r="B22" s="12"/>
      <c r="C22" s="12"/>
      <c r="D22" s="38"/>
      <c r="E22" s="12"/>
    </row>
    <row r="23" spans="1:5" s="37" customFormat="1" ht="12.75" hidden="1">
      <c r="A23" s="6">
        <v>4</v>
      </c>
      <c r="B23" s="12"/>
      <c r="C23" s="12"/>
      <c r="D23" s="38"/>
      <c r="E23" s="12"/>
    </row>
    <row r="24" spans="1:5" s="37" customFormat="1" ht="12.75" hidden="1">
      <c r="A24" s="6"/>
      <c r="B24" s="6" t="s">
        <v>48</v>
      </c>
      <c r="C24" s="6"/>
      <c r="D24" s="6"/>
      <c r="E24" s="6">
        <f>E21+E22+E20+E23</f>
        <v>1184.94</v>
      </c>
    </row>
    <row r="25" spans="1:5" s="37" customFormat="1" ht="12.75" hidden="1">
      <c r="A25" s="7"/>
      <c r="B25" s="39"/>
      <c r="C25" s="7"/>
      <c r="D25" s="7"/>
      <c r="E25" s="7"/>
    </row>
    <row r="26" spans="1:5" s="41" customFormat="1" ht="21" customHeight="1">
      <c r="A26" s="40" t="s">
        <v>70</v>
      </c>
      <c r="B26" s="40"/>
      <c r="C26" s="40"/>
      <c r="D26" s="40"/>
      <c r="E26" s="40"/>
    </row>
    <row r="27" spans="1:5" s="37" customFormat="1" ht="12.75">
      <c r="A27" s="12" t="s">
        <v>1</v>
      </c>
      <c r="B27" s="12" t="s">
        <v>42</v>
      </c>
      <c r="C27" s="12" t="s">
        <v>2</v>
      </c>
      <c r="D27" s="12" t="s">
        <v>43</v>
      </c>
      <c r="E27" s="12" t="s">
        <v>44</v>
      </c>
    </row>
    <row r="28" spans="1:5" s="37" customFormat="1" ht="12.75">
      <c r="A28" s="6">
        <v>1</v>
      </c>
      <c r="B28" s="12" t="s">
        <v>63</v>
      </c>
      <c r="C28" s="12" t="s">
        <v>64</v>
      </c>
      <c r="D28" s="12"/>
      <c r="E28" s="12">
        <v>1053.28</v>
      </c>
    </row>
    <row r="29" spans="1:5" s="37" customFormat="1" ht="12.75">
      <c r="A29" s="6">
        <v>2</v>
      </c>
      <c r="B29" s="6" t="s">
        <v>65</v>
      </c>
      <c r="C29" s="12" t="s">
        <v>64</v>
      </c>
      <c r="D29" s="12"/>
      <c r="E29" s="12">
        <v>131.66</v>
      </c>
    </row>
    <row r="30" spans="1:5" s="37" customFormat="1" ht="12.75">
      <c r="A30" s="6">
        <v>3</v>
      </c>
      <c r="B30" s="12" t="s">
        <v>71</v>
      </c>
      <c r="C30" s="12" t="s">
        <v>64</v>
      </c>
      <c r="D30" s="12" t="s">
        <v>72</v>
      </c>
      <c r="E30" s="12">
        <v>1382.07</v>
      </c>
    </row>
    <row r="31" spans="1:5" s="37" customFormat="1" ht="12.75" hidden="1">
      <c r="A31" s="6">
        <v>4</v>
      </c>
      <c r="B31" s="12"/>
      <c r="C31" s="12"/>
      <c r="D31" s="12"/>
      <c r="E31" s="12"/>
    </row>
    <row r="32" spans="1:5" s="37" customFormat="1" ht="12.75" hidden="1">
      <c r="A32" s="6"/>
      <c r="B32" s="6" t="s">
        <v>48</v>
      </c>
      <c r="C32" s="6"/>
      <c r="D32" s="6"/>
      <c r="E32" s="6">
        <f>E28+E29+E30+E31</f>
        <v>2567.01</v>
      </c>
    </row>
    <row r="33" spans="1:5" s="37" customFormat="1" ht="12.75" hidden="1">
      <c r="A33" s="7"/>
      <c r="B33" s="39"/>
      <c r="C33" s="7"/>
      <c r="D33" s="7"/>
      <c r="E33" s="7"/>
    </row>
    <row r="34" spans="1:5" s="41" customFormat="1" ht="21" customHeight="1">
      <c r="A34" s="40" t="s">
        <v>73</v>
      </c>
      <c r="B34" s="40"/>
      <c r="C34" s="40"/>
      <c r="D34" s="40"/>
      <c r="E34" s="40"/>
    </row>
    <row r="35" spans="1:5" s="37" customFormat="1" ht="12.75">
      <c r="A35" s="12" t="s">
        <v>1</v>
      </c>
      <c r="B35" s="12" t="s">
        <v>42</v>
      </c>
      <c r="C35" s="12" t="s">
        <v>2</v>
      </c>
      <c r="D35" s="12" t="s">
        <v>43</v>
      </c>
      <c r="E35" s="12" t="s">
        <v>44</v>
      </c>
    </row>
    <row r="36" spans="1:5" s="37" customFormat="1" ht="12.75">
      <c r="A36" s="6">
        <v>1</v>
      </c>
      <c r="B36" s="6" t="s">
        <v>65</v>
      </c>
      <c r="C36" s="12" t="s">
        <v>64</v>
      </c>
      <c r="D36" s="12"/>
      <c r="E36" s="12">
        <v>131.66</v>
      </c>
    </row>
    <row r="37" spans="1:5" s="37" customFormat="1" ht="33" customHeight="1">
      <c r="A37" s="6">
        <v>2</v>
      </c>
      <c r="B37" s="6" t="s">
        <v>74</v>
      </c>
      <c r="C37" s="12" t="s">
        <v>64</v>
      </c>
      <c r="D37" s="12"/>
      <c r="E37" s="12">
        <v>4394.4</v>
      </c>
    </row>
    <row r="38" spans="1:5" s="37" customFormat="1" ht="12.75">
      <c r="A38" s="6">
        <v>3</v>
      </c>
      <c r="B38" s="12" t="s">
        <v>63</v>
      </c>
      <c r="C38" s="12" t="s">
        <v>64</v>
      </c>
      <c r="D38" s="12"/>
      <c r="E38" s="12">
        <v>1053.28</v>
      </c>
    </row>
    <row r="39" spans="1:5" s="37" customFormat="1" ht="12.75">
      <c r="A39" s="6">
        <v>4</v>
      </c>
      <c r="B39" s="12" t="s">
        <v>75</v>
      </c>
      <c r="C39" s="12" t="s">
        <v>64</v>
      </c>
      <c r="D39" s="12"/>
      <c r="E39" s="12">
        <v>769.78</v>
      </c>
    </row>
    <row r="40" spans="1:5" s="37" customFormat="1" ht="12.75">
      <c r="A40" s="6">
        <v>5</v>
      </c>
      <c r="B40" s="12" t="s">
        <v>76</v>
      </c>
      <c r="C40" s="12" t="s">
        <v>64</v>
      </c>
      <c r="D40" s="12"/>
      <c r="E40" s="12">
        <v>21072</v>
      </c>
    </row>
    <row r="41" spans="1:5" s="37" customFormat="1" ht="12.75">
      <c r="A41" s="6">
        <v>6</v>
      </c>
      <c r="B41" s="12" t="s">
        <v>77</v>
      </c>
      <c r="C41" s="12" t="s">
        <v>64</v>
      </c>
      <c r="D41" s="12"/>
      <c r="E41" s="12">
        <v>4340.16</v>
      </c>
    </row>
    <row r="42" spans="1:5" s="37" customFormat="1" ht="12.75" hidden="1">
      <c r="A42" s="6"/>
      <c r="B42" s="6" t="s">
        <v>48</v>
      </c>
      <c r="C42" s="6"/>
      <c r="D42" s="6"/>
      <c r="E42" s="6">
        <f>E36+E37+E38+E39+E40+E41</f>
        <v>31761.28</v>
      </c>
    </row>
    <row r="43" spans="1:5" s="37" customFormat="1" ht="12.75" hidden="1">
      <c r="A43" s="7"/>
      <c r="B43" s="39"/>
      <c r="C43" s="7"/>
      <c r="D43" s="7"/>
      <c r="E43" s="7"/>
    </row>
    <row r="44" spans="1:5" s="37" customFormat="1" ht="18" customHeight="1">
      <c r="A44" s="12" t="s">
        <v>78</v>
      </c>
      <c r="B44" s="12"/>
      <c r="C44" s="12"/>
      <c r="D44" s="12"/>
      <c r="E44" s="12"/>
    </row>
    <row r="45" spans="1:5" s="37" customFormat="1" ht="12.75">
      <c r="A45" s="12" t="s">
        <v>1</v>
      </c>
      <c r="B45" s="12" t="s">
        <v>42</v>
      </c>
      <c r="C45" s="12" t="s">
        <v>2</v>
      </c>
      <c r="D45" s="12" t="s">
        <v>43</v>
      </c>
      <c r="E45" s="12" t="s">
        <v>44</v>
      </c>
    </row>
    <row r="46" spans="1:5" s="37" customFormat="1" ht="12.75">
      <c r="A46" s="6">
        <v>1</v>
      </c>
      <c r="B46" s="6" t="s">
        <v>65</v>
      </c>
      <c r="C46" s="12" t="s">
        <v>64</v>
      </c>
      <c r="D46" s="12"/>
      <c r="E46" s="12">
        <v>131.66</v>
      </c>
    </row>
    <row r="47" spans="1:5" s="37" customFormat="1" ht="33" customHeight="1">
      <c r="A47" s="6">
        <v>2</v>
      </c>
      <c r="B47" s="12" t="s">
        <v>63</v>
      </c>
      <c r="C47" s="12" t="s">
        <v>64</v>
      </c>
      <c r="D47" s="12"/>
      <c r="E47" s="12">
        <v>1053.28</v>
      </c>
    </row>
    <row r="48" spans="1:5" s="37" customFormat="1" ht="12.75" hidden="1">
      <c r="A48" s="6">
        <v>3</v>
      </c>
      <c r="B48" s="12"/>
      <c r="C48" s="12"/>
      <c r="D48" s="12"/>
      <c r="E48" s="12"/>
    </row>
    <row r="49" spans="1:5" s="37" customFormat="1" ht="12.75" hidden="1">
      <c r="A49" s="6"/>
      <c r="B49" s="6" t="s">
        <v>48</v>
      </c>
      <c r="C49" s="6"/>
      <c r="D49" s="6"/>
      <c r="E49" s="6">
        <f>E46+E47+E48</f>
        <v>1184.94</v>
      </c>
    </row>
    <row r="50" spans="1:5" s="37" customFormat="1" ht="12.75" hidden="1">
      <c r="A50" s="7"/>
      <c r="B50" s="39"/>
      <c r="C50" s="7"/>
      <c r="D50" s="7"/>
      <c r="E50" s="7"/>
    </row>
    <row r="51" spans="1:5" s="37" customFormat="1" ht="17.25" customHeight="1">
      <c r="A51" s="12" t="s">
        <v>79</v>
      </c>
      <c r="B51" s="12"/>
      <c r="C51" s="12"/>
      <c r="D51" s="12"/>
      <c r="E51" s="12"/>
    </row>
    <row r="52" spans="1:5" s="37" customFormat="1" ht="12.75">
      <c r="A52" s="12" t="s">
        <v>1</v>
      </c>
      <c r="B52" s="12" t="s">
        <v>42</v>
      </c>
      <c r="C52" s="12" t="s">
        <v>2</v>
      </c>
      <c r="D52" s="12" t="s">
        <v>43</v>
      </c>
      <c r="E52" s="12" t="s">
        <v>44</v>
      </c>
    </row>
    <row r="53" spans="1:5" s="37" customFormat="1" ht="12.75">
      <c r="A53" s="6">
        <v>1</v>
      </c>
      <c r="B53" s="12" t="s">
        <v>63</v>
      </c>
      <c r="C53" s="12" t="s">
        <v>64</v>
      </c>
      <c r="D53" s="12"/>
      <c r="E53" s="12">
        <v>1053.28</v>
      </c>
    </row>
    <row r="54" spans="1:5" s="37" customFormat="1" ht="12.75">
      <c r="A54" s="6">
        <v>2</v>
      </c>
      <c r="B54" s="6" t="s">
        <v>80</v>
      </c>
      <c r="C54" s="12" t="s">
        <v>64</v>
      </c>
      <c r="D54" s="12" t="s">
        <v>81</v>
      </c>
      <c r="E54" s="12">
        <v>3660</v>
      </c>
    </row>
    <row r="55" spans="1:5" s="37" customFormat="1" ht="12.75">
      <c r="A55" s="6">
        <v>3</v>
      </c>
      <c r="B55" s="6" t="s">
        <v>65</v>
      </c>
      <c r="C55" s="12" t="s">
        <v>64</v>
      </c>
      <c r="D55" s="12"/>
      <c r="E55" s="12">
        <v>131.66</v>
      </c>
    </row>
    <row r="56" spans="1:5" s="37" customFormat="1" ht="12.75">
      <c r="A56" s="6">
        <v>4</v>
      </c>
      <c r="B56" s="6" t="s">
        <v>82</v>
      </c>
      <c r="C56" s="12" t="s">
        <v>64</v>
      </c>
      <c r="D56" s="12"/>
      <c r="E56" s="12">
        <v>3759.11</v>
      </c>
    </row>
    <row r="57" spans="1:5" s="37" customFormat="1" ht="12.75" hidden="1">
      <c r="A57" s="6"/>
      <c r="B57" s="6" t="s">
        <v>48</v>
      </c>
      <c r="C57" s="6"/>
      <c r="D57" s="6"/>
      <c r="E57" s="6">
        <f>E53+E54+E55+E56</f>
        <v>8604.05</v>
      </c>
    </row>
    <row r="58" spans="1:5" s="37" customFormat="1" ht="12.75" hidden="1">
      <c r="A58" s="7"/>
      <c r="B58" s="39"/>
      <c r="C58" s="7"/>
      <c r="D58" s="7"/>
      <c r="E58" s="7"/>
    </row>
    <row r="59" spans="1:5" s="37" customFormat="1" ht="21.75" customHeight="1">
      <c r="A59" s="12" t="s">
        <v>49</v>
      </c>
      <c r="B59" s="12"/>
      <c r="C59" s="12"/>
      <c r="D59" s="12"/>
      <c r="E59" s="12"/>
    </row>
    <row r="60" spans="1:5" s="37" customFormat="1" ht="12.75">
      <c r="A60" s="12" t="s">
        <v>1</v>
      </c>
      <c r="B60" s="12" t="s">
        <v>42</v>
      </c>
      <c r="C60" s="12" t="s">
        <v>2</v>
      </c>
      <c r="D60" s="12" t="s">
        <v>43</v>
      </c>
      <c r="E60" s="12" t="s">
        <v>44</v>
      </c>
    </row>
    <row r="61" spans="1:5" s="37" customFormat="1" ht="12.75">
      <c r="A61" s="6">
        <v>1</v>
      </c>
      <c r="B61" s="12" t="s">
        <v>63</v>
      </c>
      <c r="C61" s="12" t="s">
        <v>64</v>
      </c>
      <c r="D61" s="12"/>
      <c r="E61" s="12">
        <v>1053.28</v>
      </c>
    </row>
    <row r="62" spans="1:5" s="37" customFormat="1" ht="29.25" customHeight="1">
      <c r="A62" s="6">
        <v>2</v>
      </c>
      <c r="B62" s="6" t="s">
        <v>65</v>
      </c>
      <c r="C62" s="12" t="s">
        <v>64</v>
      </c>
      <c r="D62" s="12"/>
      <c r="E62" s="12">
        <v>131.66</v>
      </c>
    </row>
    <row r="63" spans="1:5" s="37" customFormat="1" ht="43.5" customHeight="1" hidden="1">
      <c r="A63" s="6">
        <v>3</v>
      </c>
      <c r="B63" s="6"/>
      <c r="C63" s="6"/>
      <c r="D63" s="6"/>
      <c r="E63" s="6"/>
    </row>
    <row r="64" spans="1:5" s="37" customFormat="1" ht="12.75" hidden="1">
      <c r="A64" s="6">
        <v>4</v>
      </c>
      <c r="B64" s="6"/>
      <c r="C64" s="6"/>
      <c r="D64" s="6"/>
      <c r="E64" s="6"/>
    </row>
    <row r="65" spans="1:5" s="37" customFormat="1" ht="12.75" hidden="1">
      <c r="A65" s="6">
        <v>5</v>
      </c>
      <c r="B65" s="6"/>
      <c r="C65" s="6"/>
      <c r="D65" s="6"/>
      <c r="E65" s="6"/>
    </row>
    <row r="66" spans="1:5" s="37" customFormat="1" ht="12.75" hidden="1">
      <c r="A66" s="6"/>
      <c r="B66" s="6" t="s">
        <v>48</v>
      </c>
      <c r="C66" s="6"/>
      <c r="D66" s="6"/>
      <c r="E66" s="6">
        <f>E62+E61+E63+E64+E65</f>
        <v>1184.94</v>
      </c>
    </row>
    <row r="67" spans="1:5" s="37" customFormat="1" ht="12.75" hidden="1">
      <c r="A67" s="7"/>
      <c r="B67" s="39"/>
      <c r="C67" s="7"/>
      <c r="D67" s="7"/>
      <c r="E67" s="7"/>
    </row>
    <row r="68" spans="1:5" s="37" customFormat="1" ht="19.5" customHeight="1">
      <c r="A68" s="12" t="s">
        <v>53</v>
      </c>
      <c r="B68" s="12"/>
      <c r="C68" s="12"/>
      <c r="D68" s="12"/>
      <c r="E68" s="12"/>
    </row>
    <row r="69" spans="1:5" s="37" customFormat="1" ht="12.75">
      <c r="A69" s="12" t="s">
        <v>1</v>
      </c>
      <c r="B69" s="12" t="s">
        <v>42</v>
      </c>
      <c r="C69" s="12" t="s">
        <v>2</v>
      </c>
      <c r="D69" s="12" t="s">
        <v>43</v>
      </c>
      <c r="E69" s="12" t="s">
        <v>44</v>
      </c>
    </row>
    <row r="70" spans="1:5" s="37" customFormat="1" ht="12.75">
      <c r="A70" s="6">
        <v>1</v>
      </c>
      <c r="B70" s="12" t="s">
        <v>63</v>
      </c>
      <c r="C70" s="12" t="s">
        <v>64</v>
      </c>
      <c r="D70" s="12"/>
      <c r="E70" s="12">
        <v>1053.28</v>
      </c>
    </row>
    <row r="71" spans="1:5" s="37" customFormat="1" ht="35.25" customHeight="1">
      <c r="A71" s="6">
        <v>2</v>
      </c>
      <c r="B71" s="6" t="s">
        <v>65</v>
      </c>
      <c r="C71" s="12" t="s">
        <v>64</v>
      </c>
      <c r="D71" s="12"/>
      <c r="E71" s="12">
        <v>131.66</v>
      </c>
    </row>
    <row r="72" spans="1:5" s="37" customFormat="1" ht="16.5" customHeight="1">
      <c r="A72" s="6">
        <v>3</v>
      </c>
      <c r="B72" s="6" t="s">
        <v>83</v>
      </c>
      <c r="C72" s="6" t="s">
        <v>64</v>
      </c>
      <c r="D72" s="6"/>
      <c r="E72" s="6">
        <v>7928.03</v>
      </c>
    </row>
    <row r="73" spans="1:5" s="37" customFormat="1" ht="16.5" customHeight="1">
      <c r="A73" s="6">
        <v>4</v>
      </c>
      <c r="B73" s="6" t="s">
        <v>84</v>
      </c>
      <c r="C73" s="6" t="s">
        <v>64</v>
      </c>
      <c r="D73" s="6" t="s">
        <v>85</v>
      </c>
      <c r="E73" s="6">
        <v>1004.97</v>
      </c>
    </row>
    <row r="74" spans="1:5" s="37" customFormat="1" ht="15.75" customHeight="1" hidden="1">
      <c r="A74" s="6">
        <v>5</v>
      </c>
      <c r="B74" s="6"/>
      <c r="C74" s="6"/>
      <c r="D74" s="6"/>
      <c r="E74" s="6"/>
    </row>
    <row r="75" spans="1:5" s="37" customFormat="1" ht="12.75" hidden="1">
      <c r="A75" s="6">
        <v>6</v>
      </c>
      <c r="B75" s="6"/>
      <c r="C75" s="6"/>
      <c r="D75" s="6"/>
      <c r="E75" s="6"/>
    </row>
    <row r="76" spans="1:5" s="37" customFormat="1" ht="12.75" hidden="1">
      <c r="A76" s="6"/>
      <c r="B76" s="6" t="s">
        <v>48</v>
      </c>
      <c r="C76" s="6"/>
      <c r="D76" s="6"/>
      <c r="E76" s="6">
        <f>SUM(E70:E75)</f>
        <v>10117.94</v>
      </c>
    </row>
    <row r="77" spans="1:5" s="37" customFormat="1" ht="12.75" hidden="1">
      <c r="A77" s="6"/>
      <c r="B77" s="6"/>
      <c r="C77" s="6"/>
      <c r="D77" s="6"/>
      <c r="E77" s="6"/>
    </row>
    <row r="78" spans="1:5" s="37" customFormat="1" ht="17.25" customHeight="1">
      <c r="A78" s="12" t="s">
        <v>56</v>
      </c>
      <c r="B78" s="12"/>
      <c r="C78" s="12"/>
      <c r="D78" s="12"/>
      <c r="E78" s="12"/>
    </row>
    <row r="79" spans="1:5" s="37" customFormat="1" ht="12.75">
      <c r="A79" s="12" t="s">
        <v>1</v>
      </c>
      <c r="B79" s="12" t="s">
        <v>42</v>
      </c>
      <c r="C79" s="12" t="s">
        <v>2</v>
      </c>
      <c r="D79" s="12" t="s">
        <v>43</v>
      </c>
      <c r="E79" s="12" t="s">
        <v>44</v>
      </c>
    </row>
    <row r="80" spans="1:5" s="37" customFormat="1" ht="12.75">
      <c r="A80" s="6">
        <v>1</v>
      </c>
      <c r="B80" s="12" t="s">
        <v>86</v>
      </c>
      <c r="C80" s="6" t="s">
        <v>64</v>
      </c>
      <c r="D80" s="12" t="s">
        <v>87</v>
      </c>
      <c r="E80" s="12">
        <v>2214.83</v>
      </c>
    </row>
    <row r="81" spans="1:5" s="37" customFormat="1" ht="31.5" customHeight="1">
      <c r="A81" s="6">
        <v>2</v>
      </c>
      <c r="B81" s="6" t="s">
        <v>88</v>
      </c>
      <c r="C81" s="12" t="s">
        <v>64</v>
      </c>
      <c r="D81" s="12" t="s">
        <v>89</v>
      </c>
      <c r="E81" s="12">
        <v>1991.01</v>
      </c>
    </row>
    <row r="82" spans="1:5" s="37" customFormat="1" ht="32.25" customHeight="1">
      <c r="A82" s="6">
        <v>3</v>
      </c>
      <c r="B82" s="12" t="s">
        <v>63</v>
      </c>
      <c r="C82" s="12" t="s">
        <v>64</v>
      </c>
      <c r="D82" s="12"/>
      <c r="E82" s="12">
        <v>1053.28</v>
      </c>
    </row>
    <row r="83" spans="1:5" s="37" customFormat="1" ht="12.75">
      <c r="A83" s="6">
        <v>4</v>
      </c>
      <c r="B83" s="6" t="s">
        <v>65</v>
      </c>
      <c r="C83" s="12" t="s">
        <v>64</v>
      </c>
      <c r="D83" s="12"/>
      <c r="E83" s="12">
        <v>131.66</v>
      </c>
    </row>
    <row r="84" spans="1:5" s="37" customFormat="1" ht="12.75">
      <c r="A84" s="6">
        <v>5</v>
      </c>
      <c r="B84" s="6" t="s">
        <v>90</v>
      </c>
      <c r="C84" s="12" t="s">
        <v>64</v>
      </c>
      <c r="D84" s="6" t="s">
        <v>91</v>
      </c>
      <c r="E84" s="6">
        <v>2210</v>
      </c>
    </row>
    <row r="85" spans="1:5" s="37" customFormat="1" ht="12.75">
      <c r="A85" s="6">
        <v>6</v>
      </c>
      <c r="B85" s="6" t="s">
        <v>92</v>
      </c>
      <c r="C85" s="12" t="s">
        <v>64</v>
      </c>
      <c r="D85" s="6"/>
      <c r="E85" s="6">
        <v>4755.24</v>
      </c>
    </row>
    <row r="86" spans="1:5" s="37" customFormat="1" ht="12.75" hidden="1">
      <c r="A86" s="6"/>
      <c r="B86" s="6" t="s">
        <v>48</v>
      </c>
      <c r="C86" s="6"/>
      <c r="D86" s="6"/>
      <c r="E86" s="6">
        <f>SUM(E80:E85)</f>
        <v>12356.019999999999</v>
      </c>
    </row>
    <row r="87" spans="1:5" s="37" customFormat="1" ht="12.75" hidden="1">
      <c r="A87" s="6"/>
      <c r="B87" s="6"/>
      <c r="C87" s="6"/>
      <c r="D87" s="6"/>
      <c r="E87" s="6"/>
    </row>
    <row r="88" spans="1:5" s="37" customFormat="1" ht="28.5" customHeight="1">
      <c r="A88" s="12" t="s">
        <v>93</v>
      </c>
      <c r="B88" s="12"/>
      <c r="C88" s="12"/>
      <c r="D88" s="12"/>
      <c r="E88" s="12"/>
    </row>
    <row r="89" spans="1:5" s="37" customFormat="1" ht="12.75">
      <c r="A89" s="12" t="s">
        <v>1</v>
      </c>
      <c r="B89" s="12" t="s">
        <v>42</v>
      </c>
      <c r="C89" s="12" t="s">
        <v>2</v>
      </c>
      <c r="D89" s="12" t="s">
        <v>43</v>
      </c>
      <c r="E89" s="12" t="s">
        <v>44</v>
      </c>
    </row>
    <row r="90" spans="1:5" s="37" customFormat="1" ht="12.75">
      <c r="A90" s="6">
        <v>1</v>
      </c>
      <c r="B90" s="12" t="s">
        <v>63</v>
      </c>
      <c r="C90" s="12" t="s">
        <v>64</v>
      </c>
      <c r="D90" s="12"/>
      <c r="E90" s="12">
        <v>1053.28</v>
      </c>
    </row>
    <row r="91" spans="1:5" s="37" customFormat="1" ht="12.75">
      <c r="A91" s="6">
        <v>2</v>
      </c>
      <c r="B91" s="6" t="s">
        <v>65</v>
      </c>
      <c r="C91" s="12" t="s">
        <v>64</v>
      </c>
      <c r="D91" s="12"/>
      <c r="E91" s="12">
        <v>131.66</v>
      </c>
    </row>
    <row r="92" spans="1:5" s="37" customFormat="1" ht="12.75">
      <c r="A92" s="6">
        <v>3</v>
      </c>
      <c r="B92" s="6" t="s">
        <v>94</v>
      </c>
      <c r="C92" s="12" t="s">
        <v>64</v>
      </c>
      <c r="D92" s="12"/>
      <c r="E92" s="12">
        <v>618.21</v>
      </c>
    </row>
    <row r="93" spans="1:5" s="37" customFormat="1" ht="12.75" hidden="1">
      <c r="A93" s="6">
        <v>4</v>
      </c>
      <c r="B93" s="6" t="s">
        <v>66</v>
      </c>
      <c r="C93" s="12" t="s">
        <v>64</v>
      </c>
      <c r="D93" s="12"/>
      <c r="E93" s="12">
        <v>2197.93</v>
      </c>
    </row>
    <row r="94" spans="1:5" s="37" customFormat="1" ht="12.75">
      <c r="A94" s="6">
        <v>5</v>
      </c>
      <c r="B94" s="6" t="s">
        <v>95</v>
      </c>
      <c r="C94" s="12" t="s">
        <v>64</v>
      </c>
      <c r="D94" s="12"/>
      <c r="E94" s="12">
        <v>454.18</v>
      </c>
    </row>
    <row r="95" spans="1:5" s="37" customFormat="1" ht="12.75">
      <c r="A95" s="6">
        <v>6</v>
      </c>
      <c r="B95" s="6" t="s">
        <v>96</v>
      </c>
      <c r="C95" s="12" t="s">
        <v>64</v>
      </c>
      <c r="D95" s="12" t="s">
        <v>85</v>
      </c>
      <c r="E95" s="12">
        <v>28416.96</v>
      </c>
    </row>
    <row r="96" spans="1:5" s="37" customFormat="1" ht="12.75">
      <c r="A96" s="6">
        <v>7</v>
      </c>
      <c r="B96" s="6" t="s">
        <v>97</v>
      </c>
      <c r="C96" s="12" t="s">
        <v>64</v>
      </c>
      <c r="D96" s="12" t="s">
        <v>85</v>
      </c>
      <c r="E96" s="12">
        <v>19445.31</v>
      </c>
    </row>
    <row r="97" spans="1:5" s="37" customFormat="1" ht="12.75" hidden="1">
      <c r="A97" s="6"/>
      <c r="B97" s="6" t="s">
        <v>48</v>
      </c>
      <c r="C97" s="6"/>
      <c r="D97" s="6"/>
      <c r="E97" s="6">
        <f>SUM(E90:E96)</f>
        <v>52317.53</v>
      </c>
    </row>
    <row r="98" spans="1:5" s="37" customFormat="1" ht="23.25" customHeight="1">
      <c r="A98" s="12" t="s">
        <v>58</v>
      </c>
      <c r="B98" s="12"/>
      <c r="C98" s="12"/>
      <c r="D98" s="12"/>
      <c r="E98" s="12"/>
    </row>
    <row r="99" spans="1:5" s="37" customFormat="1" ht="12.75">
      <c r="A99" s="12" t="s">
        <v>1</v>
      </c>
      <c r="B99" s="12" t="s">
        <v>42</v>
      </c>
      <c r="C99" s="12" t="s">
        <v>2</v>
      </c>
      <c r="D99" s="12" t="s">
        <v>43</v>
      </c>
      <c r="E99" s="12" t="s">
        <v>44</v>
      </c>
    </row>
    <row r="100" spans="1:5" s="37" customFormat="1" ht="12.75">
      <c r="A100" s="6">
        <v>1</v>
      </c>
      <c r="B100" s="12" t="s">
        <v>63</v>
      </c>
      <c r="C100" s="12" t="s">
        <v>64</v>
      </c>
      <c r="D100" s="12"/>
      <c r="E100" s="12">
        <v>1053.28</v>
      </c>
    </row>
    <row r="101" spans="1:5" s="37" customFormat="1" ht="27.75" customHeight="1">
      <c r="A101" s="6">
        <v>2</v>
      </c>
      <c r="B101" s="6" t="s">
        <v>65</v>
      </c>
      <c r="C101" s="12" t="s">
        <v>64</v>
      </c>
      <c r="D101" s="12"/>
      <c r="E101" s="12">
        <v>131.66</v>
      </c>
    </row>
    <row r="102" spans="1:5" ht="12.75" hidden="1">
      <c r="A102" s="42">
        <v>3</v>
      </c>
      <c r="B102" s="42"/>
      <c r="C102" s="43"/>
      <c r="D102" s="44"/>
      <c r="E102" s="45"/>
    </row>
    <row r="103" spans="1:5" ht="12.75" hidden="1">
      <c r="A103" s="46"/>
      <c r="B103" s="46" t="s">
        <v>48</v>
      </c>
      <c r="C103" s="46"/>
      <c r="D103" s="46"/>
      <c r="E103" s="46">
        <f>E100+E101+E102</f>
        <v>1184.94</v>
      </c>
    </row>
    <row r="104" spans="1:5" ht="12.75" hidden="1">
      <c r="A104" s="47"/>
      <c r="B104" s="47"/>
      <c r="C104" s="47"/>
      <c r="D104" s="47"/>
      <c r="E104" s="47"/>
    </row>
    <row r="105" spans="1:5" ht="12.75" hidden="1">
      <c r="A105" s="48"/>
      <c r="B105" s="48" t="s">
        <v>61</v>
      </c>
      <c r="C105" s="48"/>
      <c r="D105" s="48"/>
      <c r="E105" s="48">
        <f>E8+E16+E24+E32+E42+E49+E57+E66+E76+E86+E97+E103</f>
        <v>137593.7</v>
      </c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</sheetData>
  <sheetProtection selectLockedCells="1" selectUnlockedCells="1"/>
  <mergeCells count="12">
    <mergeCell ref="A1:E1"/>
    <mergeCell ref="A10:E10"/>
    <mergeCell ref="A18:E18"/>
    <mergeCell ref="A26:E26"/>
    <mergeCell ref="A34:E34"/>
    <mergeCell ref="A44:E44"/>
    <mergeCell ref="A51:E51"/>
    <mergeCell ref="A59:E59"/>
    <mergeCell ref="A68:E68"/>
    <mergeCell ref="A78:E78"/>
    <mergeCell ref="A88:E88"/>
    <mergeCell ref="A98:E98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1 1</cp:lastModifiedBy>
  <cp:lastPrinted>2018-01-23T13:57:29Z</cp:lastPrinted>
  <dcterms:modified xsi:type="dcterms:W3CDTF">2018-04-01T11:46:06Z</dcterms:modified>
  <cp:category/>
  <cp:version/>
  <cp:contentType/>
  <cp:contentStatus/>
  <cp:revision>293</cp:revision>
</cp:coreProperties>
</file>