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29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<sst xmlns="http://schemas.openxmlformats.org/spreadsheetml/2006/main" count="366" uniqueCount="133">
  <si>
    <t>ИНФОРМАЦИЯ О НАЧИСЛЕННЫХ, СОБРАННЫХ И ИЗРАСХОДОВАННЫХ СРЕДСТВАХ  ПО СОСТОЯНИЮ НА 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</si>
  <si>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</si>
  <si>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</si>
  <si>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</si>
  <si>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</si>
  <si>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</si>
  <si>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</si>
  <si>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</si>
  <si>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</si>
  <si>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</si>
  <si>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</si>
  <si>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</si>
  <si>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</si>
  <si>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</si>
  <si>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Транспортная</t>
  </si>
  <si>
    <t>01.07.2012 г.</t>
  </si>
  <si>
    <t xml:space="preserve">Ремонт жилья </t>
  </si>
  <si>
    <t>Узлы учета</t>
  </si>
  <si>
    <t>Капитальный ремонт</t>
  </si>
  <si>
    <t>Доп.статья (реклама)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</si>
  <si>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</si>
  <si>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</si>
  <si>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</si>
  <si>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</si>
  <si>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</si>
  <si>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</si>
  <si>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</si>
  <si>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</si>
  <si>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</si>
  <si>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</si>
  <si>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</si>
  <si>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</si>
  <si>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</si>
  <si>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</si>
  <si>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</si>
  <si>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Домофон</t>
  </si>
  <si>
    <t>ХВ снабжение (СОИД)</t>
  </si>
  <si>
    <t>Эл.снабжение (СОИД)</t>
  </si>
  <si>
    <t>Содержание газовых сетей</t>
  </si>
  <si>
    <t>ТБО</t>
  </si>
  <si>
    <t>Уборка придомовой территории</t>
  </si>
  <si>
    <t>Управление МКД</t>
  </si>
  <si>
    <t>Антенна</t>
  </si>
  <si>
    <t>Февраль 2017 г</t>
  </si>
  <si>
    <t>Вид работ</t>
  </si>
  <si>
    <t>Место проведения работ</t>
  </si>
  <si>
    <t>Сумма</t>
  </si>
  <si>
    <t>изготовление и установка забора</t>
  </si>
  <si>
    <t>Транспортная 1</t>
  </si>
  <si>
    <t>ИТОГО</t>
  </si>
  <si>
    <t>Май 2017 г</t>
  </si>
  <si>
    <t>ремонт цоколя</t>
  </si>
  <si>
    <t>Ноябрь 2017 г</t>
  </si>
  <si>
    <t>смена блока вызова</t>
  </si>
  <si>
    <t>5-й подъезд</t>
  </si>
  <si>
    <t>Декабрь 2017 г</t>
  </si>
  <si>
    <t>установка ограждения детской площадки на территории двора</t>
  </si>
  <si>
    <t>герметизация приямков жилого дома</t>
  </si>
  <si>
    <t>установка урн возле подъездов жилого дома</t>
  </si>
  <si>
    <t>изготовление и установка ограждения детской площадки</t>
  </si>
  <si>
    <t>ВСЕГО</t>
  </si>
  <si>
    <t>Январь 2017 г.</t>
  </si>
  <si>
    <t>Т/о УУТЭ ЦО</t>
  </si>
  <si>
    <t>Транспортная, 1</t>
  </si>
  <si>
    <t>Т/о общедомовых приборов учета электроэнергии</t>
  </si>
  <si>
    <t>периодический осмотр венканалов и дымоходов</t>
  </si>
  <si>
    <t>кв.1-4,7,8,11,12,14,16-18,20-23,26-28,32-34,35,40,42,43,46-48,50,52,54,55,57-60,64-67,69,70,72-76,79,81-83,85,86,88,90-91,94,95,98,99,101,102,105-108,110,111,113-115,118,122,124,127,130,126,131</t>
  </si>
  <si>
    <t>ППР электрооборудования</t>
  </si>
  <si>
    <t>обход и осмотр подвала и инженерных коммуникаций</t>
  </si>
  <si>
    <t>замена подвальных окон</t>
  </si>
  <si>
    <t>ремонт освещения</t>
  </si>
  <si>
    <t>Под 1 эт 2</t>
  </si>
  <si>
    <t>Под 3 эт 2</t>
  </si>
  <si>
    <t>Март 2017</t>
  </si>
  <si>
    <t>ремонт электроосвещения в подъезде (смена ламп)</t>
  </si>
  <si>
    <t>3 подъезд 5 этаж</t>
  </si>
  <si>
    <t>прочистка наружного ливнестока</t>
  </si>
  <si>
    <t>Апрель 2017</t>
  </si>
  <si>
    <t>гидравлические испытания ввода ЦО</t>
  </si>
  <si>
    <t>Гидравлические испытания внутридомовой системы ЦО</t>
  </si>
  <si>
    <t>слив воды из системы</t>
  </si>
  <si>
    <t>закрытие отопительного периода</t>
  </si>
  <si>
    <t>замена крана шарового ф 15 мм</t>
  </si>
  <si>
    <t xml:space="preserve">кв.120 ХВС </t>
  </si>
  <si>
    <t>смена трубопровода ф 25 мм</t>
  </si>
  <si>
    <t xml:space="preserve">кв.83 п-сушитель ЦО п/п </t>
  </si>
  <si>
    <t>ремонт домофона (смена переговорной трубки)</t>
  </si>
  <si>
    <t>кв.50</t>
  </si>
  <si>
    <t>осмотр вентиляционных, дымовых каналов и устранение завалов</t>
  </si>
  <si>
    <t>кв. 78,62,65,71,51,63,44,39,36,5,6,13,17,84,100,104,117,120,125,129</t>
  </si>
  <si>
    <t>Май 2017</t>
  </si>
  <si>
    <t>благоустройство придомовой территории (окраска деревьев и бордюров)</t>
  </si>
  <si>
    <t>благоустройство придомовой территории (окраска малых архитектурных форм: окраска лавочек-12 шт, урн-10 шт, МАФ-3 элемента, пола в подсобном помещении -15 м2)</t>
  </si>
  <si>
    <t>ремонт электроосвещения (смена ламп)</t>
  </si>
  <si>
    <t>Подъезд №1, этаж №4</t>
  </si>
  <si>
    <t>Подъезд №2, №3 этаж 1,3, подъезд №4 этаж №2</t>
  </si>
  <si>
    <t>Июнь 2017 г</t>
  </si>
  <si>
    <t>Подъезд №1, 8</t>
  </si>
  <si>
    <t>кв.111</t>
  </si>
  <si>
    <t>кв.43</t>
  </si>
  <si>
    <t>Июль 2017 г</t>
  </si>
  <si>
    <t>переодический осмотр, очистка вентиляционных каналов, устранение завалов в вентканалах без пробивки</t>
  </si>
  <si>
    <t>Кв 117</t>
  </si>
  <si>
    <t>разборка кирпичной кладки в подъезде (для осмотра вентканалов)</t>
  </si>
  <si>
    <t>ППР ВРУ</t>
  </si>
  <si>
    <t>ремонт электроосвещения над подъездом жилого дома</t>
  </si>
  <si>
    <t>3,4,8-й подъезд</t>
  </si>
  <si>
    <t>Август 2017 г</t>
  </si>
  <si>
    <t>Сентябрь 2017 г</t>
  </si>
  <si>
    <t xml:space="preserve"> ремонт домофона (смена переговорной трубки)</t>
  </si>
  <si>
    <t>Октябрь 2017 г</t>
  </si>
  <si>
    <t>ремонт электроосвещения в подъезде</t>
  </si>
  <si>
    <t>1,4,6-й подъезд</t>
  </si>
  <si>
    <t>ликвидация воздушных пробок в стояках</t>
  </si>
  <si>
    <t>кв. 71,75,79,83,1,5,9,13,17</t>
  </si>
  <si>
    <t>осмотр вентиляционных и дымовых каналов</t>
  </si>
  <si>
    <t>кв. 44,42,40,35,33,30,14,12,10,8,7</t>
  </si>
  <si>
    <t>смена ручек оконных</t>
  </si>
  <si>
    <t>1-й подъезд 4-й этаж; 5-й подъезд 3-й и 4-й этаж</t>
  </si>
  <si>
    <t>кв. 45,68,90,93</t>
  </si>
  <si>
    <t>осмотр вентиляционных и дымовых каналов, очистка вентканалов</t>
  </si>
  <si>
    <t>кв. 56</t>
  </si>
  <si>
    <t>кв. 7,8,10,12,14,30,33,35,40,42,44</t>
  </si>
  <si>
    <t>ликвидация воздушных пробок в стояках,устранение непрогрева системы ЦО</t>
  </si>
  <si>
    <t>кв. 72,76,80,84</t>
  </si>
  <si>
    <t>смена ламп светодиодных  над подъездом и в подъезде</t>
  </si>
  <si>
    <t>3-й подъезд</t>
  </si>
  <si>
    <t>пусконаладочные работы УУТЭ</t>
  </si>
  <si>
    <t>подвал</t>
  </si>
  <si>
    <t>ремонт и поверка оборудования (ПРЭМ, ВКТ-7, КТСП — термопреобразователя)</t>
  </si>
  <si>
    <t>кв. 33</t>
  </si>
  <si>
    <t>ремонт электроосвещения в подъезде (смена ламп, датчика движения)</t>
  </si>
  <si>
    <t>7-й подъезд, 1-й этаж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</si>
</sst>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2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4"/>
      <color indexed="5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justify"/>
    </xf>
    <xf numFmtId="166" fontId="3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3" fillId="0" borderId="1" xfId="0" applyNumberFormat="1" applyFont="1" applyFill="1" applyBorder="1" applyAlignment="1">
      <alignment horizontal="justify"/>
    </xf>
    <xf numFmtId="164" fontId="4" fillId="0" borderId="1" xfId="0" applyFont="1" applyFill="1" applyBorder="1" applyAlignment="1">
      <alignment horizontal="justify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164" fontId="5" fillId="2" borderId="1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164" fontId="5" fillId="2" borderId="0" xfId="0" applyFont="1" applyFill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 horizontal="center" wrapText="1"/>
    </xf>
    <xf numFmtId="164" fontId="2" fillId="0" borderId="0" xfId="0" applyFont="1" applyFill="1" applyAlignment="1">
      <alignment wrapText="1"/>
    </xf>
    <xf numFmtId="164" fontId="2" fillId="0" borderId="0" xfId="0" applyFont="1" applyFill="1" applyAlignment="1">
      <alignment horizontal="center" wrapText="1"/>
    </xf>
    <xf numFmtId="164" fontId="2" fillId="0" borderId="1" xfId="0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horizontal="center" wrapText="1"/>
    </xf>
    <xf numFmtId="166" fontId="2" fillId="0" borderId="0" xfId="0" applyNumberFormat="1" applyFont="1" applyFill="1" applyAlignment="1">
      <alignment wrapText="1"/>
    </xf>
    <xf numFmtId="164" fontId="11" fillId="0" borderId="1" xfId="0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left" wrapText="1"/>
    </xf>
    <xf numFmtId="164" fontId="11" fillId="0" borderId="1" xfId="0" applyNumberFormat="1" applyFont="1" applyFill="1" applyBorder="1" applyAlignment="1">
      <alignment horizontal="center" wrapText="1"/>
    </xf>
    <xf numFmtId="164" fontId="9" fillId="0" borderId="1" xfId="0" applyFont="1" applyBorder="1" applyAlignment="1">
      <alignment horizontal="center" wrapText="1"/>
    </xf>
    <xf numFmtId="164" fontId="5" fillId="2" borderId="1" xfId="0" applyFont="1" applyFill="1" applyBorder="1" applyAlignment="1">
      <alignment horizontal="center" wrapText="1"/>
    </xf>
    <xf numFmtId="164" fontId="5" fillId="0" borderId="0" xfId="0" applyFont="1" applyFill="1" applyBorder="1" applyAlignment="1">
      <alignment horizontal="center" wrapText="1"/>
    </xf>
    <xf numFmtId="164" fontId="5" fillId="2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531">
          <cell r="E531">
            <v>46994.98</v>
          </cell>
          <cell r="F531">
            <v>839975.92</v>
          </cell>
          <cell r="G531">
            <v>345084.84000000014</v>
          </cell>
          <cell r="H531">
            <v>355909.83</v>
          </cell>
          <cell r="I531">
            <v>159939.23</v>
          </cell>
          <cell r="J531">
            <v>1035946.52</v>
          </cell>
          <cell r="K531">
            <v>36169.99000000011</v>
          </cell>
        </row>
        <row r="532"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E533">
            <v>7192.15</v>
          </cell>
          <cell r="F533">
            <v>-378457.48</v>
          </cell>
          <cell r="G533">
            <v>0</v>
          </cell>
          <cell r="H533">
            <v>0</v>
          </cell>
          <cell r="I533">
            <v>0</v>
          </cell>
          <cell r="J533">
            <v>-378457.48</v>
          </cell>
          <cell r="K533">
            <v>7192.15</v>
          </cell>
        </row>
        <row r="534">
          <cell r="E534">
            <v>0</v>
          </cell>
          <cell r="F534">
            <v>13680</v>
          </cell>
          <cell r="G534">
            <v>0</v>
          </cell>
          <cell r="H534">
            <v>0</v>
          </cell>
          <cell r="I534">
            <v>0</v>
          </cell>
          <cell r="J534">
            <v>13680</v>
          </cell>
          <cell r="K534">
            <v>0</v>
          </cell>
        </row>
        <row r="535">
          <cell r="E535">
            <v>12711.7</v>
          </cell>
          <cell r="F535">
            <v>147489.07</v>
          </cell>
          <cell r="G535">
            <v>24492.58</v>
          </cell>
          <cell r="H535">
            <v>18547.12</v>
          </cell>
          <cell r="I535">
            <v>0</v>
          </cell>
          <cell r="J535">
            <v>166036.19</v>
          </cell>
          <cell r="K535">
            <v>18657.16</v>
          </cell>
        </row>
        <row r="536"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9">
          <cell r="E539">
            <v>19079.12</v>
          </cell>
          <cell r="F539">
            <v>-43869.82000000001</v>
          </cell>
          <cell r="G539">
            <v>77220.69</v>
          </cell>
          <cell r="H539">
            <v>77615.1</v>
          </cell>
          <cell r="I539">
            <v>113577.07999999997</v>
          </cell>
          <cell r="J539">
            <v>-79831.79999999997</v>
          </cell>
          <cell r="K539">
            <v>18684.70999999999</v>
          </cell>
        </row>
        <row r="540">
          <cell r="E540">
            <v>22510.28</v>
          </cell>
          <cell r="F540">
            <v>-22510.28</v>
          </cell>
          <cell r="G540">
            <v>144060.42</v>
          </cell>
          <cell r="H540">
            <v>146907.29</v>
          </cell>
          <cell r="I540">
            <v>144060.42</v>
          </cell>
          <cell r="J540">
            <v>-19663.409999999996</v>
          </cell>
          <cell r="K540">
            <v>19663.41000000001</v>
          </cell>
        </row>
        <row r="541">
          <cell r="E541">
            <v>4818.07</v>
          </cell>
          <cell r="F541">
            <v>29386.29</v>
          </cell>
          <cell r="G541">
            <v>48612.00999999999</v>
          </cell>
          <cell r="H541">
            <v>49413.43</v>
          </cell>
          <cell r="I541">
            <v>52602.79</v>
          </cell>
          <cell r="J541">
            <v>26196.93</v>
          </cell>
          <cell r="K541">
            <v>4016.6499999999883</v>
          </cell>
        </row>
        <row r="542">
          <cell r="E542">
            <v>4457.38</v>
          </cell>
          <cell r="F542">
            <v>13057.579999999998</v>
          </cell>
          <cell r="G542">
            <v>42968.92</v>
          </cell>
          <cell r="H542">
            <v>43676.84</v>
          </cell>
          <cell r="I542">
            <v>82706.51</v>
          </cell>
          <cell r="J542">
            <v>-25972.09</v>
          </cell>
          <cell r="K542">
            <v>3749.460000000005</v>
          </cell>
        </row>
        <row r="543">
          <cell r="E543">
            <v>1388.02</v>
          </cell>
          <cell r="F543">
            <v>-79775.47</v>
          </cell>
          <cell r="G543">
            <v>7458.62</v>
          </cell>
          <cell r="H543">
            <v>7581.550000000001</v>
          </cell>
          <cell r="I543">
            <v>0</v>
          </cell>
          <cell r="J543">
            <v>-72193.92000000001</v>
          </cell>
          <cell r="K543">
            <v>1265.089999999998</v>
          </cell>
        </row>
        <row r="544">
          <cell r="E544">
            <v>45.29</v>
          </cell>
          <cell r="F544">
            <v>1117.53</v>
          </cell>
          <cell r="G544">
            <v>243.25</v>
          </cell>
          <cell r="H544">
            <v>247.26999999999998</v>
          </cell>
          <cell r="I544">
            <v>0</v>
          </cell>
          <cell r="J544">
            <v>1364.8</v>
          </cell>
          <cell r="K544">
            <v>41.27000000000006</v>
          </cell>
        </row>
        <row r="545">
          <cell r="E545">
            <v>9967.939999999999</v>
          </cell>
          <cell r="F545">
            <v>-9967.939999999999</v>
          </cell>
          <cell r="G545">
            <v>75402.92</v>
          </cell>
          <cell r="H545">
            <v>77054.15</v>
          </cell>
          <cell r="I545">
            <v>75402.92</v>
          </cell>
          <cell r="J545">
            <v>-8316.709999999995</v>
          </cell>
          <cell r="K545">
            <v>8316.709999999995</v>
          </cell>
        </row>
        <row r="546">
          <cell r="E546">
            <v>9355.189999999999</v>
          </cell>
          <cell r="F546">
            <v>-2112.4799999999996</v>
          </cell>
          <cell r="G546">
            <v>50265.54</v>
          </cell>
          <cell r="H546">
            <v>51093.67</v>
          </cell>
          <cell r="I546">
            <v>54421.18982000001</v>
          </cell>
          <cell r="J546">
            <v>-5439.999820000005</v>
          </cell>
          <cell r="K546">
            <v>8527.060000000001</v>
          </cell>
        </row>
        <row r="547">
          <cell r="E547">
            <v>1237.3799999999999</v>
          </cell>
          <cell r="F547">
            <v>-66885.54999999999</v>
          </cell>
          <cell r="G547">
            <v>6647.900000000001</v>
          </cell>
          <cell r="H547">
            <v>6757.400000000001</v>
          </cell>
          <cell r="I547">
            <v>0</v>
          </cell>
          <cell r="J547">
            <v>-60128.149999999994</v>
          </cell>
          <cell r="K547">
            <v>1127.8799999999997</v>
          </cell>
        </row>
        <row r="549">
          <cell r="E549">
            <v>13918.62</v>
          </cell>
          <cell r="F549">
            <v>-14024.07</v>
          </cell>
          <cell r="G549">
            <v>113303.33999999998</v>
          </cell>
          <cell r="H549">
            <v>116979.23</v>
          </cell>
          <cell r="I549">
            <v>113303.33999999998</v>
          </cell>
          <cell r="J549">
            <v>-10348.179999999978</v>
          </cell>
          <cell r="K549">
            <v>10242.729999999981</v>
          </cell>
        </row>
        <row r="550">
          <cell r="E550">
            <v>5632.4</v>
          </cell>
          <cell r="F550">
            <v>-5632.4</v>
          </cell>
          <cell r="G550">
            <v>49215.96000000001</v>
          </cell>
          <cell r="H550">
            <v>51730.48999999998</v>
          </cell>
          <cell r="I550">
            <v>49215.96000000001</v>
          </cell>
          <cell r="J550">
            <v>-3117.8700000000244</v>
          </cell>
          <cell r="K550">
            <v>3117.8700000000244</v>
          </cell>
        </row>
        <row r="551">
          <cell r="E551">
            <v>0</v>
          </cell>
          <cell r="F551">
            <v>0</v>
          </cell>
          <cell r="G551">
            <v>15721.12</v>
          </cell>
          <cell r="H551">
            <v>14846.63</v>
          </cell>
          <cell r="I551">
            <v>15021.470000000001</v>
          </cell>
          <cell r="J551">
            <v>-174.84000000000168</v>
          </cell>
          <cell r="K551">
            <v>874.4900000000016</v>
          </cell>
        </row>
        <row r="552">
          <cell r="E552">
            <v>0</v>
          </cell>
          <cell r="F552">
            <v>0</v>
          </cell>
          <cell r="G552">
            <v>43454.32</v>
          </cell>
          <cell r="H552">
            <v>40218.85</v>
          </cell>
          <cell r="I552">
            <v>40610.53</v>
          </cell>
          <cell r="J552">
            <v>-391.6800000000021</v>
          </cell>
          <cell r="K552">
            <v>3235.470000000002</v>
          </cell>
        </row>
        <row r="553">
          <cell r="E553">
            <v>10770.59</v>
          </cell>
          <cell r="F553">
            <v>8729.880000000001</v>
          </cell>
          <cell r="G553">
            <v>90211.03999999996</v>
          </cell>
          <cell r="H553">
            <v>92674.10999999997</v>
          </cell>
          <cell r="I553">
            <v>88376.47999999997</v>
          </cell>
          <cell r="J553">
            <v>13027.510000000004</v>
          </cell>
          <cell r="K553">
            <v>8307.519999999993</v>
          </cell>
        </row>
        <row r="554">
          <cell r="E554">
            <v>19427.74</v>
          </cell>
          <cell r="F554">
            <v>-19427.74</v>
          </cell>
          <cell r="G554">
            <v>142006.62</v>
          </cell>
          <cell r="H554">
            <v>146747.47</v>
          </cell>
          <cell r="I554">
            <v>142006.62</v>
          </cell>
          <cell r="J554">
            <v>-14686.89</v>
          </cell>
          <cell r="K554">
            <v>14686.889999999985</v>
          </cell>
        </row>
        <row r="555">
          <cell r="E555">
            <v>27798.19</v>
          </cell>
          <cell r="F555">
            <v>-27798.19</v>
          </cell>
          <cell r="G555">
            <v>190841.13000000003</v>
          </cell>
          <cell r="H555">
            <v>197244.71999999997</v>
          </cell>
          <cell r="I555">
            <v>190841.13000000003</v>
          </cell>
          <cell r="J555">
            <v>-21394.600000000064</v>
          </cell>
          <cell r="K555">
            <v>21394.600000000064</v>
          </cell>
        </row>
        <row r="556">
          <cell r="E556">
            <v>26799.92</v>
          </cell>
          <cell r="F556">
            <v>-26799.92</v>
          </cell>
          <cell r="G556">
            <v>158815.38</v>
          </cell>
          <cell r="H556">
            <v>161176.32999999996</v>
          </cell>
          <cell r="I556">
            <v>158815.38</v>
          </cell>
          <cell r="J556">
            <v>-24438.970000000038</v>
          </cell>
          <cell r="K556">
            <v>24438.970000000038</v>
          </cell>
        </row>
        <row r="557"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80" zoomScaleNormal="80" workbookViewId="0" topLeftCell="A1">
      <selection activeCell="H43" sqref="H43"/>
    </sheetView>
  </sheetViews>
  <sheetFormatPr defaultColWidth="12.57421875" defaultRowHeight="12.75"/>
  <cols>
    <col min="1" max="1" width="8.140625" style="0" customWidth="1"/>
    <col min="2" max="2" width="23.7109375" style="0" customWidth="1"/>
    <col min="3" max="3" width="6.421875" style="0" customWidth="1"/>
    <col min="4" max="4" width="0" style="0" hidden="1" customWidth="1"/>
    <col min="5" max="5" width="19.00390625" style="0" customWidth="1"/>
    <col min="6" max="6" width="22.00390625" style="0" customWidth="1"/>
    <col min="7" max="7" width="19.00390625" style="0" customWidth="1"/>
    <col min="8" max="8" width="15.421875" style="0" customWidth="1"/>
    <col min="9" max="9" width="25.140625" style="0" customWidth="1"/>
    <col min="10" max="10" width="16.7109375" style="0" customWidth="1"/>
    <col min="11" max="11" width="19.8515625" style="0" customWidth="1"/>
    <col min="12" max="12" width="23.5742187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29.2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>
        <v>17</v>
      </c>
      <c r="B5" s="5" t="s">
        <v>14</v>
      </c>
      <c r="C5" s="5">
        <v>1</v>
      </c>
      <c r="D5" s="3"/>
      <c r="E5" s="3"/>
      <c r="F5" s="3"/>
      <c r="G5" s="3"/>
      <c r="H5" s="3"/>
      <c r="I5" s="3"/>
      <c r="J5" s="3"/>
      <c r="K5" s="3"/>
      <c r="L5" s="5" t="s">
        <v>15</v>
      </c>
    </row>
    <row r="6" spans="1:12" s="2" customFormat="1" ht="12.75" hidden="1">
      <c r="A6" s="3">
        <v>3</v>
      </c>
      <c r="B6" s="3"/>
      <c r="C6" s="3"/>
      <c r="D6" s="3" t="s">
        <v>16</v>
      </c>
      <c r="E6" s="4">
        <f>'[1]Лицевые счета домов свод'!E531</f>
        <v>46994.98</v>
      </c>
      <c r="F6" s="4">
        <f>'[1]Лицевые счета домов свод'!F531</f>
        <v>839975.92</v>
      </c>
      <c r="G6" s="4">
        <f>'[1]Лицевые счета домов свод'!G531</f>
        <v>345084.84000000014</v>
      </c>
      <c r="H6" s="4">
        <f>'[1]Лицевые счета домов свод'!H531</f>
        <v>355909.83</v>
      </c>
      <c r="I6" s="4">
        <f>'[1]Лицевые счета домов свод'!I531</f>
        <v>159939.23</v>
      </c>
      <c r="J6" s="4">
        <f>'[1]Лицевые счета домов свод'!J531</f>
        <v>1035946.52</v>
      </c>
      <c r="K6" s="4">
        <f>'[1]Лицевые счета домов свод'!K531</f>
        <v>36169.99000000011</v>
      </c>
      <c r="L6" s="3"/>
    </row>
    <row r="7" spans="1:12" s="2" customFormat="1" ht="12.75" hidden="1">
      <c r="A7" s="3"/>
      <c r="B7" s="3"/>
      <c r="C7" s="3"/>
      <c r="D7" s="3" t="s">
        <v>17</v>
      </c>
      <c r="E7" s="4">
        <f>'[1]Лицевые счета домов свод'!E532</f>
        <v>0</v>
      </c>
      <c r="F7" s="4">
        <f>'[1]Лицевые счета домов свод'!F532</f>
        <v>0</v>
      </c>
      <c r="G7" s="4">
        <f>'[1]Лицевые счета домов свод'!G532</f>
        <v>0</v>
      </c>
      <c r="H7" s="4">
        <f>'[1]Лицевые счета домов свод'!H532</f>
        <v>0</v>
      </c>
      <c r="I7" s="4">
        <f>'[1]Лицевые счета домов свод'!I532</f>
        <v>0</v>
      </c>
      <c r="J7" s="4">
        <f>'[1]Лицевые счета домов свод'!J532</f>
        <v>0</v>
      </c>
      <c r="K7" s="4">
        <f>'[1]Лицевые счета домов свод'!K532</f>
        <v>0</v>
      </c>
      <c r="L7" s="3"/>
    </row>
    <row r="8" spans="1:12" s="2" customFormat="1" ht="12.75" hidden="1">
      <c r="A8" s="3"/>
      <c r="B8" s="3"/>
      <c r="C8" s="3"/>
      <c r="D8" s="3" t="s">
        <v>18</v>
      </c>
      <c r="E8" s="4">
        <f>'[1]Лицевые счета домов свод'!E533</f>
        <v>7192.15</v>
      </c>
      <c r="F8" s="4">
        <f>'[1]Лицевые счета домов свод'!F533</f>
        <v>-378457.48</v>
      </c>
      <c r="G8" s="4">
        <f>'[1]Лицевые счета домов свод'!G533</f>
        <v>0</v>
      </c>
      <c r="H8" s="4">
        <f>'[1]Лицевые счета домов свод'!H533</f>
        <v>0</v>
      </c>
      <c r="I8" s="4">
        <f>'[1]Лицевые счета домов свод'!I533</f>
        <v>0</v>
      </c>
      <c r="J8" s="4">
        <f>'[1]Лицевые счета домов свод'!J533</f>
        <v>-378457.48</v>
      </c>
      <c r="K8" s="4">
        <f>'[1]Лицевые счета домов свод'!K533</f>
        <v>7192.15</v>
      </c>
      <c r="L8" s="3"/>
    </row>
    <row r="9" spans="1:12" s="2" customFormat="1" ht="12.75" hidden="1">
      <c r="A9" s="3"/>
      <c r="B9" s="3"/>
      <c r="C9" s="3"/>
      <c r="D9" s="3" t="s">
        <v>19</v>
      </c>
      <c r="E9" s="4">
        <f>'[1]Лицевые счета домов свод'!E534</f>
        <v>0</v>
      </c>
      <c r="F9" s="4">
        <f>'[1]Лицевые счета домов свод'!F534</f>
        <v>13680</v>
      </c>
      <c r="G9" s="4">
        <f>'[1]Лицевые счета домов свод'!G534</f>
        <v>0</v>
      </c>
      <c r="H9" s="4">
        <f>'[1]Лицевые счета домов свод'!H534</f>
        <v>0</v>
      </c>
      <c r="I9" s="4">
        <f>'[1]Лицевые счета домов свод'!I534</f>
        <v>0</v>
      </c>
      <c r="J9" s="4">
        <f>'[1]Лицевые счета домов свод'!J534</f>
        <v>13680</v>
      </c>
      <c r="K9" s="4">
        <f>'[1]Лицевые счета домов свод'!K534</f>
        <v>0</v>
      </c>
      <c r="L9" s="3"/>
    </row>
    <row r="10" spans="1:12" s="2" customFormat="1" ht="12.75" hidden="1">
      <c r="A10" s="3"/>
      <c r="B10" s="3"/>
      <c r="C10" s="3"/>
      <c r="D10" s="3" t="s">
        <v>20</v>
      </c>
      <c r="E10" s="4">
        <f>'[1]Лицевые счета домов свод'!E535</f>
        <v>12711.7</v>
      </c>
      <c r="F10" s="4">
        <f>'[1]Лицевые счета домов свод'!F535</f>
        <v>147489.07</v>
      </c>
      <c r="G10" s="4">
        <f>'[1]Лицевые счета домов свод'!G535</f>
        <v>24492.58</v>
      </c>
      <c r="H10" s="4">
        <f>'[1]Лицевые счета домов свод'!H535</f>
        <v>18547.12</v>
      </c>
      <c r="I10" s="4">
        <f>'[1]Лицевые счета домов свод'!I535</f>
        <v>0</v>
      </c>
      <c r="J10" s="4">
        <f>'[1]Лицевые счета домов свод'!J535</f>
        <v>166036.19</v>
      </c>
      <c r="K10" s="4">
        <f>'[1]Лицевые счета домов свод'!K535</f>
        <v>18657.16</v>
      </c>
      <c r="L10" s="3"/>
    </row>
    <row r="11" spans="1:12" s="2" customFormat="1" ht="12.75" hidden="1">
      <c r="A11" s="3"/>
      <c r="B11" s="3"/>
      <c r="C11" s="3"/>
      <c r="D11" s="3" t="s">
        <v>21</v>
      </c>
      <c r="E11" s="4">
        <f>'[1]Лицевые счета домов свод'!E536</f>
        <v>0</v>
      </c>
      <c r="F11" s="4">
        <f>'[1]Лицевые счета домов свод'!F536</f>
        <v>0</v>
      </c>
      <c r="G11" s="4">
        <f>'[1]Лицевые счета домов свод'!G536</f>
        <v>0</v>
      </c>
      <c r="H11" s="4">
        <f>'[1]Лицевые счета домов свод'!H536</f>
        <v>0</v>
      </c>
      <c r="I11" s="4">
        <f>'[1]Лицевые счета домов свод'!I536</f>
        <v>0</v>
      </c>
      <c r="J11" s="4">
        <f>'[1]Лицевые счета домов свод'!J536</f>
        <v>0</v>
      </c>
      <c r="K11" s="4">
        <f>'[1]Лицевые счета домов свод'!K536</f>
        <v>0</v>
      </c>
      <c r="L11" s="3"/>
    </row>
    <row r="12" spans="1:12" s="2" customFormat="1" ht="12.75" hidden="1">
      <c r="A12" s="3"/>
      <c r="B12" s="3"/>
      <c r="C12" s="3"/>
      <c r="D12" s="3" t="s">
        <v>22</v>
      </c>
      <c r="E12" s="4">
        <f>'[1]Лицевые счета домов свод'!E537</f>
        <v>0</v>
      </c>
      <c r="F12" s="4">
        <f>'[1]Лицевые счета домов свод'!F537</f>
        <v>0</v>
      </c>
      <c r="G12" s="4">
        <f>'[1]Лицевые счета домов свод'!G537</f>
        <v>0</v>
      </c>
      <c r="H12" s="4">
        <f>'[1]Лицевые счета домов свод'!H537</f>
        <v>0</v>
      </c>
      <c r="I12" s="4">
        <f>'[1]Лицевые счета домов свод'!I537</f>
        <v>0</v>
      </c>
      <c r="J12" s="4">
        <f>'[1]Лицевые счета домов свод'!J537</f>
        <v>0</v>
      </c>
      <c r="K12" s="4">
        <f>'[1]Лицевые счета домов свод'!K537</f>
        <v>0</v>
      </c>
      <c r="L12" s="3"/>
    </row>
    <row r="13" spans="1:12" s="2" customFormat="1" ht="12.75" hidden="1">
      <c r="A13" s="3"/>
      <c r="B13" s="3"/>
      <c r="C13" s="3"/>
      <c r="D13" s="4" t="s">
        <v>23</v>
      </c>
      <c r="E13" s="4">
        <f>SUM(E6:E12)</f>
        <v>66898.83</v>
      </c>
      <c r="F13" s="4">
        <f>SUM(F6:F12)</f>
        <v>622687.51</v>
      </c>
      <c r="G13" s="4">
        <f>SUM(G6:G12)</f>
        <v>369577.42000000016</v>
      </c>
      <c r="H13" s="4">
        <f>SUM(H6:H12)</f>
        <v>374456.95</v>
      </c>
      <c r="I13" s="4">
        <f>SUM(I6:I12)</f>
        <v>159939.23</v>
      </c>
      <c r="J13" s="4">
        <f>SUM(J6:J12)</f>
        <v>837205.23</v>
      </c>
      <c r="K13" s="4">
        <f>SUM(K6:K12)</f>
        <v>62019.300000000105</v>
      </c>
      <c r="L13" s="3"/>
    </row>
    <row r="14" spans="1:12" s="2" customFormat="1" ht="12.75" hidden="1">
      <c r="A14" s="3"/>
      <c r="B14" s="3"/>
      <c r="C14" s="3"/>
      <c r="D14" s="7" t="s">
        <v>24</v>
      </c>
      <c r="E14" s="4">
        <f>'[1]Лицевые счета домов свод'!E539</f>
        <v>19079.12</v>
      </c>
      <c r="F14" s="4">
        <f>'[1]Лицевые счета домов свод'!F539</f>
        <v>-43869.82000000001</v>
      </c>
      <c r="G14" s="4">
        <f>'[1]Лицевые счета домов свод'!G539</f>
        <v>77220.69</v>
      </c>
      <c r="H14" s="4">
        <f>'[1]Лицевые счета домов свод'!H539</f>
        <v>77615.1</v>
      </c>
      <c r="I14" s="4">
        <f>'[1]Лицевые счета домов свод'!I539</f>
        <v>113577.07999999997</v>
      </c>
      <c r="J14" s="4">
        <f>'[1]Лицевые счета домов свод'!J539</f>
        <v>-79831.79999999997</v>
      </c>
      <c r="K14" s="4">
        <f>'[1]Лицевые счета домов свод'!K539</f>
        <v>18684.70999999999</v>
      </c>
      <c r="L14" s="3"/>
    </row>
    <row r="15" spans="1:12" s="2" customFormat="1" ht="12.75" hidden="1">
      <c r="A15" s="3"/>
      <c r="B15" s="3"/>
      <c r="C15" s="3"/>
      <c r="D15" s="7" t="s">
        <v>25</v>
      </c>
      <c r="E15" s="4">
        <f>'[1]Лицевые счета домов свод'!E540</f>
        <v>22510.28</v>
      </c>
      <c r="F15" s="4">
        <f>'[1]Лицевые счета домов свод'!F540</f>
        <v>-22510.28</v>
      </c>
      <c r="G15" s="4">
        <f>'[1]Лицевые счета домов свод'!G540</f>
        <v>144060.42</v>
      </c>
      <c r="H15" s="4">
        <f>'[1]Лицевые счета домов свод'!H540</f>
        <v>146907.29</v>
      </c>
      <c r="I15" s="4">
        <f>'[1]Лицевые счета домов свод'!I540</f>
        <v>144060.42</v>
      </c>
      <c r="J15" s="4">
        <f>'[1]Лицевые счета домов свод'!J540</f>
        <v>-19663.409999999996</v>
      </c>
      <c r="K15" s="4">
        <f>'[1]Лицевые счета домов свод'!K540</f>
        <v>19663.41000000001</v>
      </c>
      <c r="L15" s="3"/>
    </row>
    <row r="16" spans="1:12" s="2" customFormat="1" ht="12.75" hidden="1">
      <c r="A16" s="3"/>
      <c r="B16" s="3"/>
      <c r="C16" s="3"/>
      <c r="D16" s="7" t="s">
        <v>26</v>
      </c>
      <c r="E16" s="4">
        <f>'[1]Лицевые счета домов свод'!E541</f>
        <v>4818.07</v>
      </c>
      <c r="F16" s="4">
        <f>'[1]Лицевые счета домов свод'!F541</f>
        <v>29386.29</v>
      </c>
      <c r="G16" s="4">
        <f>'[1]Лицевые счета домов свод'!G541</f>
        <v>48612.00999999999</v>
      </c>
      <c r="H16" s="4">
        <f>'[1]Лицевые счета домов свод'!H541</f>
        <v>49413.43</v>
      </c>
      <c r="I16" s="4">
        <f>'[1]Лицевые счета домов свод'!I541</f>
        <v>52602.79</v>
      </c>
      <c r="J16" s="4">
        <f>'[1]Лицевые счета домов свод'!J541</f>
        <v>26196.93</v>
      </c>
      <c r="K16" s="4">
        <f>'[1]Лицевые счета домов свод'!K541</f>
        <v>4016.6499999999883</v>
      </c>
      <c r="L16" s="3"/>
    </row>
    <row r="17" spans="1:12" s="2" customFormat="1" ht="12.75" hidden="1">
      <c r="A17" s="3"/>
      <c r="B17" s="3"/>
      <c r="C17" s="3"/>
      <c r="D17" s="7" t="s">
        <v>27</v>
      </c>
      <c r="E17" s="4">
        <f>'[1]Лицевые счета домов свод'!E542</f>
        <v>4457.38</v>
      </c>
      <c r="F17" s="4">
        <f>'[1]Лицевые счета домов свод'!F542</f>
        <v>13057.579999999998</v>
      </c>
      <c r="G17" s="4">
        <f>'[1]Лицевые счета домов свод'!G542</f>
        <v>42968.92</v>
      </c>
      <c r="H17" s="4">
        <f>'[1]Лицевые счета домов свод'!H542</f>
        <v>43676.84</v>
      </c>
      <c r="I17" s="4">
        <f>'[1]Лицевые счета домов свод'!I542</f>
        <v>82706.51</v>
      </c>
      <c r="J17" s="4">
        <f>'[1]Лицевые счета домов свод'!J542</f>
        <v>-25972.09</v>
      </c>
      <c r="K17" s="4">
        <f>'[1]Лицевые счета домов свод'!K542</f>
        <v>3749.460000000005</v>
      </c>
      <c r="L17" s="3"/>
    </row>
    <row r="18" spans="1:12" s="2" customFormat="1" ht="12.75" hidden="1">
      <c r="A18" s="3"/>
      <c r="B18" s="3"/>
      <c r="C18" s="3"/>
      <c r="D18" s="3" t="s">
        <v>28</v>
      </c>
      <c r="E18" s="4">
        <f>'[1]Лицевые счета домов свод'!E543</f>
        <v>1388.02</v>
      </c>
      <c r="F18" s="4">
        <f>'[1]Лицевые счета домов свод'!F543</f>
        <v>-79775.47</v>
      </c>
      <c r="G18" s="4">
        <f>'[1]Лицевые счета домов свод'!G543</f>
        <v>7458.62</v>
      </c>
      <c r="H18" s="4">
        <f>'[1]Лицевые счета домов свод'!H543</f>
        <v>7581.550000000001</v>
      </c>
      <c r="I18" s="4">
        <f>'[1]Лицевые счета домов свод'!I543</f>
        <v>0</v>
      </c>
      <c r="J18" s="4">
        <f>'[1]Лицевые счета домов свод'!J543</f>
        <v>-72193.92000000001</v>
      </c>
      <c r="K18" s="4">
        <f>'[1]Лицевые счета домов свод'!K543</f>
        <v>1265.089999999998</v>
      </c>
      <c r="L18" s="3"/>
    </row>
    <row r="19" spans="1:12" s="2" customFormat="1" ht="12.75" hidden="1">
      <c r="A19" s="3"/>
      <c r="B19" s="3"/>
      <c r="C19" s="3"/>
      <c r="D19" s="7" t="s">
        <v>29</v>
      </c>
      <c r="E19" s="4">
        <f>'[1]Лицевые счета домов свод'!E544</f>
        <v>45.29</v>
      </c>
      <c r="F19" s="4">
        <f>'[1]Лицевые счета домов свод'!F544</f>
        <v>1117.53</v>
      </c>
      <c r="G19" s="4">
        <f>'[1]Лицевые счета домов свод'!G544</f>
        <v>243.25</v>
      </c>
      <c r="H19" s="4">
        <f>'[1]Лицевые счета домов свод'!H544</f>
        <v>247.26999999999998</v>
      </c>
      <c r="I19" s="4">
        <f>'[1]Лицевые счета домов свод'!I544</f>
        <v>0</v>
      </c>
      <c r="J19" s="4">
        <f>'[1]Лицевые счета домов свод'!J544</f>
        <v>1364.8</v>
      </c>
      <c r="K19" s="4">
        <f>'[1]Лицевые счета домов свод'!K544</f>
        <v>41.27000000000006</v>
      </c>
      <c r="L19" s="3"/>
    </row>
    <row r="20" spans="1:12" s="2" customFormat="1" ht="12.75" hidden="1">
      <c r="A20" s="3"/>
      <c r="B20" s="3"/>
      <c r="C20" s="3"/>
      <c r="D20" s="7" t="s">
        <v>30</v>
      </c>
      <c r="E20" s="4">
        <f>'[1]Лицевые счета домов свод'!E545</f>
        <v>9967.939999999999</v>
      </c>
      <c r="F20" s="4">
        <f>'[1]Лицевые счета домов свод'!F545</f>
        <v>-9967.939999999999</v>
      </c>
      <c r="G20" s="4">
        <f>'[1]Лицевые счета домов свод'!G545</f>
        <v>75402.92</v>
      </c>
      <c r="H20" s="4">
        <f>'[1]Лицевые счета домов свод'!H545</f>
        <v>77054.15</v>
      </c>
      <c r="I20" s="4">
        <f>'[1]Лицевые счета домов свод'!I545</f>
        <v>75402.92</v>
      </c>
      <c r="J20" s="4">
        <f>'[1]Лицевые счета домов свод'!J545</f>
        <v>-8316.709999999995</v>
      </c>
      <c r="K20" s="4">
        <f>'[1]Лицевые счета домов свод'!K545</f>
        <v>8316.709999999995</v>
      </c>
      <c r="L20" s="3"/>
    </row>
    <row r="21" spans="1:12" s="2" customFormat="1" ht="12.75" hidden="1">
      <c r="A21" s="3"/>
      <c r="B21" s="3"/>
      <c r="C21" s="3"/>
      <c r="D21" s="7" t="s">
        <v>31</v>
      </c>
      <c r="E21" s="4">
        <f>'[1]Лицевые счета домов свод'!E546</f>
        <v>9355.189999999999</v>
      </c>
      <c r="F21" s="4">
        <f>'[1]Лицевые счета домов свод'!F546</f>
        <v>-2112.4799999999996</v>
      </c>
      <c r="G21" s="4">
        <f>'[1]Лицевые счета домов свод'!G546</f>
        <v>50265.54</v>
      </c>
      <c r="H21" s="4">
        <f>'[1]Лицевые счета домов свод'!H546</f>
        <v>51093.67</v>
      </c>
      <c r="I21" s="4">
        <f>'[1]Лицевые счета домов свод'!I546</f>
        <v>54421.18982000001</v>
      </c>
      <c r="J21" s="4">
        <f>'[1]Лицевые счета домов свод'!J546</f>
        <v>-5439.999820000005</v>
      </c>
      <c r="K21" s="4">
        <f>'[1]Лицевые счета домов свод'!K546</f>
        <v>8527.060000000001</v>
      </c>
      <c r="L21" s="3"/>
    </row>
    <row r="22" spans="1:12" s="2" customFormat="1" ht="12.75" hidden="1">
      <c r="A22" s="3"/>
      <c r="B22" s="3"/>
      <c r="C22" s="3"/>
      <c r="D22" s="7" t="s">
        <v>32</v>
      </c>
      <c r="E22" s="4">
        <f>'[1]Лицевые счета домов свод'!E547</f>
        <v>1237.3799999999999</v>
      </c>
      <c r="F22" s="4">
        <f>'[1]Лицевые счета домов свод'!F547</f>
        <v>-66885.54999999999</v>
      </c>
      <c r="G22" s="4">
        <f>'[1]Лицевые счета домов свод'!G547</f>
        <v>6647.900000000001</v>
      </c>
      <c r="H22" s="4">
        <f>'[1]Лицевые счета домов свод'!H547</f>
        <v>6757.400000000001</v>
      </c>
      <c r="I22" s="4">
        <f>'[1]Лицевые счета домов свод'!I547</f>
        <v>0</v>
      </c>
      <c r="J22" s="4">
        <f>'[1]Лицевые счета домов свод'!J547</f>
        <v>-60128.149999999994</v>
      </c>
      <c r="K22" s="4">
        <f>'[1]Лицевые счета домов свод'!K547</f>
        <v>1127.8799999999997</v>
      </c>
      <c r="L22" s="3"/>
    </row>
    <row r="23" spans="1:12" s="2" customFormat="1" ht="12.75" hidden="1">
      <c r="A23" s="3"/>
      <c r="B23" s="3"/>
      <c r="C23" s="3"/>
      <c r="D23" s="4" t="s">
        <v>33</v>
      </c>
      <c r="E23" s="4">
        <f>SUM(E14:E22)</f>
        <v>72858.67</v>
      </c>
      <c r="F23" s="4">
        <f>SUM(F14:F22)</f>
        <v>-181560.14</v>
      </c>
      <c r="G23" s="4">
        <f>SUM(G14:G22)</f>
        <v>452880.26999999996</v>
      </c>
      <c r="H23" s="4">
        <f>SUM(H14:H22)</f>
        <v>460346.69999999995</v>
      </c>
      <c r="I23" s="8">
        <f>SUM(I14:I22)</f>
        <v>522770.90982</v>
      </c>
      <c r="J23" s="8">
        <f>SUM(J14:J22)</f>
        <v>-243984.34981999994</v>
      </c>
      <c r="K23" s="4">
        <f>SUM(K14:K22)</f>
        <v>65392.239999999976</v>
      </c>
      <c r="L23" s="3"/>
    </row>
    <row r="24" spans="1:12" s="2" customFormat="1" ht="12.75" hidden="1">
      <c r="A24" s="3"/>
      <c r="B24" s="3"/>
      <c r="C24" s="3"/>
      <c r="D24" s="3" t="s">
        <v>34</v>
      </c>
      <c r="E24" s="4">
        <f>'[1]Лицевые счета домов свод'!E549</f>
        <v>13918.62</v>
      </c>
      <c r="F24" s="4">
        <f>'[1]Лицевые счета домов свод'!F549</f>
        <v>-14024.07</v>
      </c>
      <c r="G24" s="4">
        <f>'[1]Лицевые счета домов свод'!G549</f>
        <v>113303.33999999998</v>
      </c>
      <c r="H24" s="4">
        <f>'[1]Лицевые счета домов свод'!H549</f>
        <v>116979.23</v>
      </c>
      <c r="I24" s="4">
        <f>'[1]Лицевые счета домов свод'!I549</f>
        <v>113303.33999999998</v>
      </c>
      <c r="J24" s="4">
        <f>'[1]Лицевые счета домов свод'!J549</f>
        <v>-10348.179999999978</v>
      </c>
      <c r="K24" s="4">
        <f>'[1]Лицевые счета домов свод'!K549</f>
        <v>10242.729999999981</v>
      </c>
      <c r="L24" s="3"/>
    </row>
    <row r="25" spans="1:12" s="2" customFormat="1" ht="12.75" hidden="1">
      <c r="A25" s="3"/>
      <c r="B25" s="3"/>
      <c r="C25" s="3"/>
      <c r="D25" s="3" t="s">
        <v>35</v>
      </c>
      <c r="E25" s="4">
        <f>'[1]Лицевые счета домов свод'!E550</f>
        <v>5632.4</v>
      </c>
      <c r="F25" s="4">
        <f>'[1]Лицевые счета домов свод'!F550</f>
        <v>-5632.4</v>
      </c>
      <c r="G25" s="4">
        <f>'[1]Лицевые счета домов свод'!G550</f>
        <v>49215.96000000001</v>
      </c>
      <c r="H25" s="4">
        <f>'[1]Лицевые счета домов свод'!H550</f>
        <v>51730.48999999998</v>
      </c>
      <c r="I25" s="4">
        <f>'[1]Лицевые счета домов свод'!I550</f>
        <v>49215.96000000001</v>
      </c>
      <c r="J25" s="4">
        <f>'[1]Лицевые счета домов свод'!J550</f>
        <v>-3117.8700000000244</v>
      </c>
      <c r="K25" s="4">
        <f>'[1]Лицевые счета домов свод'!K550</f>
        <v>3117.8700000000244</v>
      </c>
      <c r="L25" s="3"/>
    </row>
    <row r="26" spans="1:12" s="2" customFormat="1" ht="12.75" hidden="1">
      <c r="A26" s="3"/>
      <c r="B26" s="3"/>
      <c r="C26" s="3"/>
      <c r="D26" s="3" t="s">
        <v>36</v>
      </c>
      <c r="E26" s="4">
        <f>'[1]Лицевые счета домов свод'!E551</f>
        <v>0</v>
      </c>
      <c r="F26" s="4">
        <f>'[1]Лицевые счета домов свод'!F551</f>
        <v>0</v>
      </c>
      <c r="G26" s="4">
        <f>'[1]Лицевые счета домов свод'!G551</f>
        <v>15721.12</v>
      </c>
      <c r="H26" s="4">
        <f>'[1]Лицевые счета домов свод'!H551</f>
        <v>14846.63</v>
      </c>
      <c r="I26" s="4">
        <f>'[1]Лицевые счета домов свод'!I551</f>
        <v>15021.470000000001</v>
      </c>
      <c r="J26" s="4">
        <f>'[1]Лицевые счета домов свод'!J551</f>
        <v>-174.84000000000168</v>
      </c>
      <c r="K26" s="4">
        <f>'[1]Лицевые счета домов свод'!K551</f>
        <v>874.4900000000016</v>
      </c>
      <c r="L26" s="3"/>
    </row>
    <row r="27" spans="1:12" s="2" customFormat="1" ht="12.75" hidden="1">
      <c r="A27" s="3"/>
      <c r="B27" s="3"/>
      <c r="C27" s="3"/>
      <c r="D27" s="3" t="s">
        <v>37</v>
      </c>
      <c r="E27" s="4">
        <f>'[1]Лицевые счета домов свод'!E552</f>
        <v>0</v>
      </c>
      <c r="F27" s="4">
        <f>'[1]Лицевые счета домов свод'!F552</f>
        <v>0</v>
      </c>
      <c r="G27" s="4">
        <f>'[1]Лицевые счета домов свод'!G552</f>
        <v>43454.32</v>
      </c>
      <c r="H27" s="4">
        <f>'[1]Лицевые счета домов свод'!H552</f>
        <v>40218.85</v>
      </c>
      <c r="I27" s="4">
        <f>'[1]Лицевые счета домов свод'!I552</f>
        <v>40610.53</v>
      </c>
      <c r="J27" s="4">
        <f>'[1]Лицевые счета домов свод'!J552</f>
        <v>-391.6800000000021</v>
      </c>
      <c r="K27" s="4">
        <f>'[1]Лицевые счета домов свод'!K552</f>
        <v>3235.470000000002</v>
      </c>
      <c r="L27" s="3"/>
    </row>
    <row r="28" spans="1:12" s="2" customFormat="1" ht="12.75" hidden="1">
      <c r="A28" s="3"/>
      <c r="B28" s="3"/>
      <c r="C28" s="3"/>
      <c r="D28" s="3" t="s">
        <v>38</v>
      </c>
      <c r="E28" s="4">
        <f>'[1]Лицевые счета домов свод'!E553</f>
        <v>10770.59</v>
      </c>
      <c r="F28" s="4">
        <f>'[1]Лицевые счета домов свод'!F553</f>
        <v>8729.880000000001</v>
      </c>
      <c r="G28" s="4">
        <f>'[1]Лицевые счета домов свод'!G553</f>
        <v>90211.03999999996</v>
      </c>
      <c r="H28" s="4">
        <f>'[1]Лицевые счета домов свод'!H553</f>
        <v>92674.10999999997</v>
      </c>
      <c r="I28" s="4">
        <f>'[1]Лицевые счета домов свод'!I553</f>
        <v>88376.47999999997</v>
      </c>
      <c r="J28" s="4">
        <f>'[1]Лицевые счета домов свод'!J553</f>
        <v>13027.510000000004</v>
      </c>
      <c r="K28" s="4">
        <f>'[1]Лицевые счета домов свод'!K553</f>
        <v>8307.519999999993</v>
      </c>
      <c r="L28" s="3"/>
    </row>
    <row r="29" spans="1:12" s="2" customFormat="1" ht="12.75" hidden="1">
      <c r="A29" s="3"/>
      <c r="B29" s="3"/>
      <c r="C29" s="3"/>
      <c r="D29" s="3" t="s">
        <v>39</v>
      </c>
      <c r="E29" s="4">
        <f>'[1]Лицевые счета домов свод'!E554</f>
        <v>19427.74</v>
      </c>
      <c r="F29" s="4">
        <f>'[1]Лицевые счета домов свод'!F554</f>
        <v>-19427.74</v>
      </c>
      <c r="G29" s="4">
        <f>'[1]Лицевые счета домов свод'!G554</f>
        <v>142006.62</v>
      </c>
      <c r="H29" s="4">
        <f>'[1]Лицевые счета домов свод'!H554</f>
        <v>146747.47</v>
      </c>
      <c r="I29" s="4">
        <f>'[1]Лицевые счета домов свод'!I554</f>
        <v>142006.62</v>
      </c>
      <c r="J29" s="4">
        <f>'[1]Лицевые счета домов свод'!J554</f>
        <v>-14686.89</v>
      </c>
      <c r="K29" s="4">
        <f>'[1]Лицевые счета домов свод'!K554</f>
        <v>14686.889999999985</v>
      </c>
      <c r="L29" s="3"/>
    </row>
    <row r="30" spans="1:12" s="2" customFormat="1" ht="12.75" hidden="1">
      <c r="A30" s="3"/>
      <c r="B30" s="3"/>
      <c r="C30" s="3"/>
      <c r="D30" s="3" t="s">
        <v>40</v>
      </c>
      <c r="E30" s="4">
        <f>'[1]Лицевые счета домов свод'!E555</f>
        <v>27798.19</v>
      </c>
      <c r="F30" s="4">
        <f>'[1]Лицевые счета домов свод'!F555</f>
        <v>-27798.19</v>
      </c>
      <c r="G30" s="4">
        <f>'[1]Лицевые счета домов свод'!G555</f>
        <v>190841.13000000003</v>
      </c>
      <c r="H30" s="4">
        <f>'[1]Лицевые счета домов свод'!H555</f>
        <v>197244.71999999997</v>
      </c>
      <c r="I30" s="4">
        <f>'[1]Лицевые счета домов свод'!I555</f>
        <v>190841.13000000003</v>
      </c>
      <c r="J30" s="4">
        <f>'[1]Лицевые счета домов свод'!J555</f>
        <v>-21394.600000000064</v>
      </c>
      <c r="K30" s="4">
        <f>'[1]Лицевые счета домов свод'!K555</f>
        <v>21394.600000000064</v>
      </c>
      <c r="L30" s="3"/>
    </row>
    <row r="31" spans="1:12" s="2" customFormat="1" ht="12.75" hidden="1">
      <c r="A31" s="3"/>
      <c r="B31" s="3"/>
      <c r="C31" s="3"/>
      <c r="D31" s="3" t="s">
        <v>41</v>
      </c>
      <c r="E31" s="4">
        <f>'[1]Лицевые счета домов свод'!E556</f>
        <v>26799.92</v>
      </c>
      <c r="F31" s="4">
        <f>'[1]Лицевые счета домов свод'!F556</f>
        <v>-26799.92</v>
      </c>
      <c r="G31" s="4">
        <f>'[1]Лицевые счета домов свод'!G556</f>
        <v>158815.38</v>
      </c>
      <c r="H31" s="4">
        <f>'[1]Лицевые счета домов свод'!H556</f>
        <v>161176.32999999996</v>
      </c>
      <c r="I31" s="4">
        <f>'[1]Лицевые счета домов свод'!I556</f>
        <v>158815.38</v>
      </c>
      <c r="J31" s="4">
        <f>'[1]Лицевые счета домов свод'!J556</f>
        <v>-24438.970000000038</v>
      </c>
      <c r="K31" s="4">
        <f>'[1]Лицевые счета домов свод'!K556</f>
        <v>24438.970000000038</v>
      </c>
      <c r="L31" s="3"/>
    </row>
    <row r="32" spans="1:12" s="2" customFormat="1" ht="12.75" hidden="1">
      <c r="A32" s="3"/>
      <c r="B32" s="3"/>
      <c r="C32" s="3"/>
      <c r="D32" s="3" t="s">
        <v>42</v>
      </c>
      <c r="E32" s="4">
        <f>'[1]Лицевые счета домов свод'!E557</f>
        <v>0</v>
      </c>
      <c r="F32" s="4">
        <f>'[1]Лицевые счета домов свод'!F557</f>
        <v>0</v>
      </c>
      <c r="G32" s="4">
        <f>'[1]Лицевые счета домов свод'!G557</f>
        <v>0</v>
      </c>
      <c r="H32" s="4">
        <f>'[1]Лицевые счета домов свод'!H557</f>
        <v>0</v>
      </c>
      <c r="I32" s="4">
        <f>'[1]Лицевые счета домов свод'!I557</f>
        <v>0</v>
      </c>
      <c r="J32" s="4">
        <f>'[1]Лицевые счета домов свод'!J557</f>
        <v>0</v>
      </c>
      <c r="K32" s="4">
        <f>'[1]Лицевые счета домов свод'!K557</f>
        <v>0</v>
      </c>
      <c r="L32" s="3"/>
    </row>
    <row r="33" spans="1:12" s="2" customFormat="1" ht="12.75">
      <c r="A33" s="3">
        <v>17</v>
      </c>
      <c r="B33" s="5" t="s">
        <v>14</v>
      </c>
      <c r="C33" s="5">
        <v>1</v>
      </c>
      <c r="D33" s="3"/>
      <c r="E33" s="4">
        <f>SUM(E24:E32)+E13+E23</f>
        <v>244104.95999999996</v>
      </c>
      <c r="F33" s="4">
        <f>SUM(F24:F32)+F13+F23</f>
        <v>356174.93000000005</v>
      </c>
      <c r="G33" s="4">
        <f>SUM(G24:G32)+G13+G23</f>
        <v>1626026.6</v>
      </c>
      <c r="H33" s="4">
        <f>SUM(H24:H32)+H13+H23</f>
        <v>1656421.4799999997</v>
      </c>
      <c r="I33" s="8">
        <f>SUM(I24:I32)+I13+I23</f>
        <v>1480901.0498199998</v>
      </c>
      <c r="J33" s="8">
        <f>SUM(J24:J32)+J13+J23</f>
        <v>531695.3601799998</v>
      </c>
      <c r="K33" s="4">
        <f>SUM(K24:K32)+K13+K23</f>
        <v>213710.0800000002</v>
      </c>
      <c r="L33" s="5" t="s">
        <v>15</v>
      </c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="80" zoomScaleNormal="80" workbookViewId="0" topLeftCell="A1">
      <selection activeCell="D59" sqref="D59"/>
    </sheetView>
  </sheetViews>
  <sheetFormatPr defaultColWidth="12.57421875" defaultRowHeight="12.75"/>
  <cols>
    <col min="1" max="1" width="10.00390625" style="0" customWidth="1"/>
    <col min="2" max="2" width="34.28125" style="0" customWidth="1"/>
    <col min="3" max="3" width="30.8515625" style="0" customWidth="1"/>
    <col min="4" max="4" width="36.7109375" style="0" customWidth="1"/>
    <col min="5" max="5" width="17.421875" style="0" customWidth="1"/>
    <col min="6" max="16384" width="11.57421875" style="0" customWidth="1"/>
  </cols>
  <sheetData>
    <row r="1" spans="1:5" s="2" customFormat="1" ht="12.75">
      <c r="A1" s="9" t="s">
        <v>43</v>
      </c>
      <c r="B1" s="9"/>
      <c r="C1" s="9"/>
      <c r="D1" s="9"/>
      <c r="E1" s="9"/>
    </row>
    <row r="2" spans="1:5" s="2" customFormat="1" ht="12.75">
      <c r="A2" s="10" t="s">
        <v>1</v>
      </c>
      <c r="B2" s="9" t="s">
        <v>44</v>
      </c>
      <c r="C2" s="9" t="s">
        <v>2</v>
      </c>
      <c r="D2" s="9" t="s">
        <v>45</v>
      </c>
      <c r="E2" s="9" t="s">
        <v>46</v>
      </c>
    </row>
    <row r="3" spans="1:5" s="2" customFormat="1" ht="12.75">
      <c r="A3" s="5">
        <v>1</v>
      </c>
      <c r="B3" s="11" t="s">
        <v>47</v>
      </c>
      <c r="C3" s="5" t="s">
        <v>48</v>
      </c>
      <c r="D3" s="5"/>
      <c r="E3" s="5">
        <v>10692.27</v>
      </c>
    </row>
    <row r="4" spans="1:5" s="2" customFormat="1" ht="12.75" hidden="1">
      <c r="A4" s="5">
        <v>2</v>
      </c>
      <c r="B4" s="10"/>
      <c r="C4" s="9"/>
      <c r="D4" s="9"/>
      <c r="E4" s="9"/>
    </row>
    <row r="5" spans="1:5" s="2" customFormat="1" ht="12.75" hidden="1">
      <c r="A5" s="5">
        <v>3</v>
      </c>
      <c r="B5" s="9"/>
      <c r="C5" s="9"/>
      <c r="D5" s="9"/>
      <c r="E5" s="9"/>
    </row>
    <row r="6" spans="1:5" s="2" customFormat="1" ht="12.75" hidden="1">
      <c r="A6" s="5">
        <v>4</v>
      </c>
      <c r="B6" s="5"/>
      <c r="C6" s="5"/>
      <c r="D6" s="5"/>
      <c r="E6" s="5"/>
    </row>
    <row r="7" spans="1:5" s="2" customFormat="1" ht="12.75" hidden="1">
      <c r="A7" s="5"/>
      <c r="B7" s="5" t="s">
        <v>49</v>
      </c>
      <c r="C7" s="5"/>
      <c r="D7" s="5"/>
      <c r="E7" s="5">
        <f>E4+E5+E3+E6</f>
        <v>10692.27</v>
      </c>
    </row>
    <row r="8" spans="1:5" s="2" customFormat="1" ht="12.75" hidden="1">
      <c r="A8" s="3"/>
      <c r="B8" s="3"/>
      <c r="C8" s="3"/>
      <c r="D8" s="3"/>
      <c r="E8" s="3"/>
    </row>
    <row r="9" spans="1:5" s="13" customFormat="1" ht="12.75">
      <c r="A9" s="12" t="s">
        <v>50</v>
      </c>
      <c r="B9" s="12"/>
      <c r="C9" s="12"/>
      <c r="D9" s="12"/>
      <c r="E9" s="12"/>
    </row>
    <row r="10" spans="1:5" s="2" customFormat="1" ht="12.75">
      <c r="A10" s="10" t="s">
        <v>1</v>
      </c>
      <c r="B10" s="9" t="s">
        <v>44</v>
      </c>
      <c r="C10" s="9" t="s">
        <v>2</v>
      </c>
      <c r="D10" s="9" t="s">
        <v>45</v>
      </c>
      <c r="E10" s="9" t="s">
        <v>46</v>
      </c>
    </row>
    <row r="11" spans="1:5" s="2" customFormat="1" ht="31.5" customHeight="1">
      <c r="A11" s="5">
        <v>1</v>
      </c>
      <c r="B11" s="11" t="s">
        <v>51</v>
      </c>
      <c r="C11" s="5" t="s">
        <v>48</v>
      </c>
      <c r="D11" s="5"/>
      <c r="E11" s="5">
        <v>114941.01</v>
      </c>
    </row>
    <row r="12" spans="1:5" s="2" customFormat="1" ht="12.75" hidden="1">
      <c r="A12" s="5">
        <v>2</v>
      </c>
      <c r="B12" s="14"/>
      <c r="C12" s="9"/>
      <c r="D12" s="9"/>
      <c r="E12" s="9"/>
    </row>
    <row r="13" spans="1:5" s="2" customFormat="1" ht="12.75" hidden="1">
      <c r="A13" s="5">
        <v>3</v>
      </c>
      <c r="B13" s="15"/>
      <c r="C13" s="16"/>
      <c r="D13" s="17"/>
      <c r="E13" s="17"/>
    </row>
    <row r="14" spans="1:5" s="2" customFormat="1" ht="12.75" hidden="1">
      <c r="A14" s="5"/>
      <c r="B14" s="5" t="s">
        <v>49</v>
      </c>
      <c r="C14" s="5"/>
      <c r="D14" s="5"/>
      <c r="E14" s="5">
        <f>E12+E13+E11</f>
        <v>114941.01</v>
      </c>
    </row>
    <row r="15" spans="1:5" s="2" customFormat="1" ht="12.75" hidden="1">
      <c r="A15" s="3"/>
      <c r="B15" s="3"/>
      <c r="C15" s="3"/>
      <c r="D15" s="3"/>
      <c r="E15" s="3"/>
    </row>
    <row r="16" spans="1:5" s="2" customFormat="1" ht="12.75">
      <c r="A16" s="9" t="s">
        <v>52</v>
      </c>
      <c r="B16" s="9"/>
      <c r="C16" s="9"/>
      <c r="D16" s="9"/>
      <c r="E16" s="9"/>
    </row>
    <row r="17" spans="1:5" s="2" customFormat="1" ht="12.75">
      <c r="A17" s="10" t="s">
        <v>1</v>
      </c>
      <c r="B17" s="9" t="s">
        <v>44</v>
      </c>
      <c r="C17" s="9" t="s">
        <v>2</v>
      </c>
      <c r="D17" s="9" t="s">
        <v>45</v>
      </c>
      <c r="E17" s="9" t="s">
        <v>46</v>
      </c>
    </row>
    <row r="18" spans="1:5" s="2" customFormat="1" ht="12.75">
      <c r="A18" s="5">
        <v>1</v>
      </c>
      <c r="B18" s="18" t="s">
        <v>53</v>
      </c>
      <c r="C18" s="9" t="s">
        <v>48</v>
      </c>
      <c r="D18" s="18" t="s">
        <v>54</v>
      </c>
      <c r="E18" s="18">
        <v>6356.06</v>
      </c>
    </row>
    <row r="19" spans="1:5" s="2" customFormat="1" ht="12.75" hidden="1">
      <c r="A19" s="5">
        <v>2</v>
      </c>
      <c r="B19" s="18"/>
      <c r="C19" s="9"/>
      <c r="D19" s="18"/>
      <c r="E19" s="18"/>
    </row>
    <row r="20" spans="1:5" s="2" customFormat="1" ht="12.75" hidden="1">
      <c r="A20" s="5">
        <v>3</v>
      </c>
      <c r="B20" s="10"/>
      <c r="C20" s="9"/>
      <c r="D20" s="10"/>
      <c r="E20" s="10"/>
    </row>
    <row r="21" spans="1:5" s="2" customFormat="1" ht="12.75" hidden="1">
      <c r="A21" s="5">
        <v>4</v>
      </c>
      <c r="B21" s="10"/>
      <c r="C21" s="9"/>
      <c r="D21" s="10"/>
      <c r="E21" s="10"/>
    </row>
    <row r="22" spans="1:5" s="2" customFormat="1" ht="12.75" hidden="1">
      <c r="A22" s="5"/>
      <c r="B22" s="5" t="s">
        <v>49</v>
      </c>
      <c r="C22" s="5"/>
      <c r="D22" s="5"/>
      <c r="E22" s="5">
        <f>E18+E19+E20+E21</f>
        <v>6356.06</v>
      </c>
    </row>
    <row r="23" spans="1:5" s="2" customFormat="1" ht="12.75" hidden="1">
      <c r="A23" s="3"/>
      <c r="B23" s="3"/>
      <c r="C23" s="3"/>
      <c r="D23" s="3"/>
      <c r="E23" s="3"/>
    </row>
    <row r="24" spans="1:5" s="2" customFormat="1" ht="12.75">
      <c r="A24" s="9" t="s">
        <v>55</v>
      </c>
      <c r="B24" s="9"/>
      <c r="C24" s="9"/>
      <c r="D24" s="9"/>
      <c r="E24" s="9"/>
    </row>
    <row r="25" spans="1:5" s="2" customFormat="1" ht="12.75">
      <c r="A25" s="10" t="s">
        <v>1</v>
      </c>
      <c r="B25" s="9" t="s">
        <v>44</v>
      </c>
      <c r="C25" s="9" t="s">
        <v>2</v>
      </c>
      <c r="D25" s="9" t="s">
        <v>45</v>
      </c>
      <c r="E25" s="9" t="s">
        <v>46</v>
      </c>
    </row>
    <row r="26" spans="1:5" s="2" customFormat="1" ht="44.25" customHeight="1">
      <c r="A26" s="5">
        <v>1</v>
      </c>
      <c r="B26" s="18" t="s">
        <v>56</v>
      </c>
      <c r="C26" s="9" t="s">
        <v>48</v>
      </c>
      <c r="D26" s="18"/>
      <c r="E26" s="18">
        <v>5880.6</v>
      </c>
    </row>
    <row r="27" spans="1:5" s="2" customFormat="1" ht="12.75">
      <c r="A27" s="5">
        <v>2</v>
      </c>
      <c r="B27" s="18" t="s">
        <v>57</v>
      </c>
      <c r="C27" s="9" t="s">
        <v>48</v>
      </c>
      <c r="D27" s="18"/>
      <c r="E27" s="18">
        <v>5376.32</v>
      </c>
    </row>
    <row r="28" spans="1:5" s="2" customFormat="1" ht="12.75">
      <c r="A28" s="5">
        <v>3</v>
      </c>
      <c r="B28" s="10" t="s">
        <v>58</v>
      </c>
      <c r="C28" s="9" t="s">
        <v>48</v>
      </c>
      <c r="D28" s="10"/>
      <c r="E28" s="10">
        <v>3363.67</v>
      </c>
    </row>
    <row r="29" spans="1:5" s="2" customFormat="1" ht="12.75">
      <c r="A29" s="5">
        <v>4</v>
      </c>
      <c r="B29" s="10" t="s">
        <v>59</v>
      </c>
      <c r="C29" s="9" t="s">
        <v>48</v>
      </c>
      <c r="D29" s="10"/>
      <c r="E29" s="10">
        <v>13329.3</v>
      </c>
    </row>
    <row r="30" spans="1:5" ht="12.75" hidden="1">
      <c r="A30" s="19"/>
      <c r="B30" s="19" t="s">
        <v>49</v>
      </c>
      <c r="C30" s="19"/>
      <c r="D30" s="19"/>
      <c r="E30" s="19">
        <f>E26+E27+E28+E29</f>
        <v>27949.89</v>
      </c>
    </row>
    <row r="31" ht="12.75" hidden="1"/>
    <row r="32" spans="1:5" ht="12.75" hidden="1">
      <c r="A32" s="20"/>
      <c r="B32" s="20"/>
      <c r="C32" s="20"/>
      <c r="D32" s="20"/>
      <c r="E32" s="20"/>
    </row>
    <row r="33" spans="1:5" ht="12.75" hidden="1">
      <c r="A33" s="21" t="s">
        <v>1</v>
      </c>
      <c r="B33" s="22" t="s">
        <v>44</v>
      </c>
      <c r="C33" s="22" t="s">
        <v>2</v>
      </c>
      <c r="D33" s="22" t="s">
        <v>45</v>
      </c>
      <c r="E33" s="22" t="s">
        <v>46</v>
      </c>
    </row>
    <row r="34" spans="1:5" ht="12.75" hidden="1">
      <c r="A34" s="23">
        <v>1</v>
      </c>
      <c r="B34" s="24"/>
      <c r="C34" s="25"/>
      <c r="D34" s="24"/>
      <c r="E34" s="24"/>
    </row>
    <row r="35" spans="1:5" ht="12.75" hidden="1">
      <c r="A35" s="23">
        <v>2</v>
      </c>
      <c r="B35" s="24"/>
      <c r="C35" s="25"/>
      <c r="D35" s="24"/>
      <c r="E35" s="24"/>
    </row>
    <row r="36" spans="1:5" ht="12.75" hidden="1">
      <c r="A36" s="23">
        <v>3</v>
      </c>
      <c r="B36" s="26"/>
      <c r="C36" s="25"/>
      <c r="D36" s="26"/>
      <c r="E36" s="26"/>
    </row>
    <row r="37" spans="1:5" ht="12.75" hidden="1">
      <c r="A37" s="23">
        <v>4</v>
      </c>
      <c r="B37" s="26"/>
      <c r="C37" s="25"/>
      <c r="D37" s="26"/>
      <c r="E37" s="26"/>
    </row>
    <row r="38" spans="1:5" ht="12.75" hidden="1">
      <c r="A38" s="19"/>
      <c r="B38" s="19" t="s">
        <v>49</v>
      </c>
      <c r="C38" s="19"/>
      <c r="D38" s="19"/>
      <c r="E38" s="19">
        <f>E34+E35+E36+E37</f>
        <v>0</v>
      </c>
    </row>
    <row r="39" ht="12.75" hidden="1"/>
    <row r="40" spans="1:5" ht="12.75" hidden="1">
      <c r="A40" s="20"/>
      <c r="B40" s="20"/>
      <c r="C40" s="20"/>
      <c r="D40" s="20"/>
      <c r="E40" s="20"/>
    </row>
    <row r="41" spans="1:5" ht="12.75" hidden="1">
      <c r="A41" s="21" t="s">
        <v>1</v>
      </c>
      <c r="B41" s="22" t="s">
        <v>44</v>
      </c>
      <c r="C41" s="22" t="s">
        <v>2</v>
      </c>
      <c r="D41" s="22" t="s">
        <v>45</v>
      </c>
      <c r="E41" s="22" t="s">
        <v>46</v>
      </c>
    </row>
    <row r="42" spans="1:5" ht="12.75" hidden="1">
      <c r="A42" s="23">
        <v>1</v>
      </c>
      <c r="B42" s="24"/>
      <c r="C42" s="25"/>
      <c r="D42" s="24"/>
      <c r="E42" s="24"/>
    </row>
    <row r="43" spans="1:5" ht="12.75" hidden="1">
      <c r="A43" s="23">
        <v>2</v>
      </c>
      <c r="B43" s="24"/>
      <c r="C43" s="25"/>
      <c r="D43" s="24"/>
      <c r="E43" s="24"/>
    </row>
    <row r="44" spans="1:5" ht="12.75" hidden="1">
      <c r="A44" s="23">
        <v>3</v>
      </c>
      <c r="B44" s="26"/>
      <c r="C44" s="25"/>
      <c r="D44" s="26"/>
      <c r="E44" s="26"/>
    </row>
    <row r="45" spans="1:5" ht="12.75" hidden="1">
      <c r="A45" s="23">
        <v>4</v>
      </c>
      <c r="B45" s="26"/>
      <c r="C45" s="25"/>
      <c r="D45" s="26"/>
      <c r="E45" s="26"/>
    </row>
    <row r="46" spans="1:5" ht="12.75" hidden="1">
      <c r="A46" s="19"/>
      <c r="B46" s="19" t="s">
        <v>49</v>
      </c>
      <c r="C46" s="19"/>
      <c r="D46" s="19"/>
      <c r="E46" s="19">
        <f>E42+E43+E44+E45</f>
        <v>0</v>
      </c>
    </row>
    <row r="47" ht="12.75" hidden="1"/>
    <row r="48" spans="1:5" ht="12.75" hidden="1">
      <c r="A48" s="20"/>
      <c r="B48" s="20"/>
      <c r="C48" s="20"/>
      <c r="D48" s="20"/>
      <c r="E48" s="20"/>
    </row>
    <row r="49" spans="1:5" ht="12.75" hidden="1">
      <c r="A49" s="21" t="s">
        <v>1</v>
      </c>
      <c r="B49" s="22" t="s">
        <v>44</v>
      </c>
      <c r="C49" s="22" t="s">
        <v>2</v>
      </c>
      <c r="D49" s="22" t="s">
        <v>45</v>
      </c>
      <c r="E49" s="22" t="s">
        <v>46</v>
      </c>
    </row>
    <row r="50" spans="1:5" ht="12.75" hidden="1">
      <c r="A50" s="23">
        <v>1</v>
      </c>
      <c r="B50" s="24"/>
      <c r="C50" s="25"/>
      <c r="D50" s="24"/>
      <c r="E50" s="24"/>
    </row>
    <row r="51" spans="1:5" ht="12.75" hidden="1">
      <c r="A51" s="23">
        <v>2</v>
      </c>
      <c r="B51" s="24"/>
      <c r="C51" s="25"/>
      <c r="D51" s="24"/>
      <c r="E51" s="24"/>
    </row>
    <row r="52" spans="1:5" ht="12.75" hidden="1">
      <c r="A52" s="23">
        <v>3</v>
      </c>
      <c r="B52" s="26"/>
      <c r="C52" s="25"/>
      <c r="D52" s="26"/>
      <c r="E52" s="26"/>
    </row>
    <row r="53" spans="1:5" ht="12.75" hidden="1">
      <c r="A53" s="23">
        <v>4</v>
      </c>
      <c r="B53" s="26"/>
      <c r="C53" s="25"/>
      <c r="D53" s="26"/>
      <c r="E53" s="26"/>
    </row>
    <row r="54" spans="1:5" ht="12.75" hidden="1">
      <c r="A54" s="19"/>
      <c r="B54" s="19" t="s">
        <v>49</v>
      </c>
      <c r="C54" s="19"/>
      <c r="D54" s="19"/>
      <c r="E54" s="19">
        <f>E50+E51+E52+E53</f>
        <v>0</v>
      </c>
    </row>
    <row r="55" spans="1:5" ht="12.75" hidden="1">
      <c r="A55" s="27"/>
      <c r="B55" s="27" t="s">
        <v>60</v>
      </c>
      <c r="C55" s="27"/>
      <c r="D55" s="27"/>
      <c r="E55" s="27">
        <f>E7+E14+E22+E30+E38+E46+E54</f>
        <v>159939.22999999998</v>
      </c>
    </row>
  </sheetData>
  <sheetProtection selectLockedCells="1" selectUnlockedCells="1"/>
  <mergeCells count="7">
    <mergeCell ref="A1:E1"/>
    <mergeCell ref="A9:E9"/>
    <mergeCell ref="A16:E16"/>
    <mergeCell ref="A24:E24"/>
    <mergeCell ref="A32:E32"/>
    <mergeCell ref="A40:E40"/>
    <mergeCell ref="A48:E48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7"/>
  <sheetViews>
    <sheetView tabSelected="1" zoomScale="80" zoomScaleNormal="80" workbookViewId="0" topLeftCell="A108">
      <selection activeCell="B131" sqref="B131"/>
    </sheetView>
  </sheetViews>
  <sheetFormatPr defaultColWidth="12.57421875" defaultRowHeight="12.75"/>
  <cols>
    <col min="1" max="1" width="10.00390625" style="28" customWidth="1"/>
    <col min="2" max="2" width="50.00390625" style="29" customWidth="1"/>
    <col min="3" max="3" width="30.8515625" style="28" customWidth="1"/>
    <col min="4" max="4" width="36.7109375" style="28" customWidth="1"/>
    <col min="5" max="5" width="17.421875" style="28" customWidth="1"/>
    <col min="6" max="16384" width="11.57421875" style="28" customWidth="1"/>
  </cols>
  <sheetData>
    <row r="1" s="30" customFormat="1" ht="12.75">
      <c r="B1" s="31"/>
    </row>
    <row r="2" spans="1:5" s="30" customFormat="1" ht="19.5" customHeight="1">
      <c r="A2" s="10" t="s">
        <v>61</v>
      </c>
      <c r="B2" s="10"/>
      <c r="C2" s="10"/>
      <c r="D2" s="10"/>
      <c r="E2" s="10"/>
    </row>
    <row r="3" spans="1:5" s="30" customFormat="1" ht="12.75">
      <c r="A3" s="10" t="s">
        <v>1</v>
      </c>
      <c r="B3" s="10" t="s">
        <v>44</v>
      </c>
      <c r="C3" s="10" t="s">
        <v>2</v>
      </c>
      <c r="D3" s="10" t="s">
        <v>45</v>
      </c>
      <c r="E3" s="10" t="s">
        <v>46</v>
      </c>
    </row>
    <row r="4" spans="1:5" s="30" customFormat="1" ht="12.75">
      <c r="A4" s="6">
        <v>1</v>
      </c>
      <c r="B4" s="10" t="s">
        <v>62</v>
      </c>
      <c r="C4" s="10" t="s">
        <v>63</v>
      </c>
      <c r="D4" s="10"/>
      <c r="E4" s="10">
        <v>2581.04</v>
      </c>
    </row>
    <row r="5" spans="1:5" s="30" customFormat="1" ht="29.25" customHeight="1">
      <c r="A5" s="6">
        <v>2</v>
      </c>
      <c r="B5" s="6" t="s">
        <v>64</v>
      </c>
      <c r="C5" s="10" t="s">
        <v>63</v>
      </c>
      <c r="D5" s="10"/>
      <c r="E5" s="10">
        <v>322.63</v>
      </c>
    </row>
    <row r="6" spans="1:5" s="30" customFormat="1" ht="98.25" customHeight="1">
      <c r="A6" s="6">
        <v>3</v>
      </c>
      <c r="B6" s="10" t="s">
        <v>65</v>
      </c>
      <c r="C6" s="10" t="s">
        <v>63</v>
      </c>
      <c r="D6" s="10" t="s">
        <v>66</v>
      </c>
      <c r="E6" s="10">
        <v>23850</v>
      </c>
    </row>
    <row r="7" spans="1:5" s="30" customFormat="1" ht="12.75">
      <c r="A7" s="6">
        <v>4</v>
      </c>
      <c r="B7" s="6" t="s">
        <v>67</v>
      </c>
      <c r="C7" s="10" t="s">
        <v>63</v>
      </c>
      <c r="D7" s="6"/>
      <c r="E7" s="6">
        <v>4632.33</v>
      </c>
    </row>
    <row r="8" spans="1:5" s="30" customFormat="1" ht="12.75" hidden="1">
      <c r="A8" s="6"/>
      <c r="B8" s="6" t="s">
        <v>68</v>
      </c>
      <c r="C8" s="10" t="s">
        <v>63</v>
      </c>
      <c r="D8" s="6"/>
      <c r="E8" s="6">
        <v>6192.81</v>
      </c>
    </row>
    <row r="9" spans="1:5" s="30" customFormat="1" ht="12.75" hidden="1">
      <c r="A9" s="6"/>
      <c r="B9" s="6" t="s">
        <v>49</v>
      </c>
      <c r="C9" s="6"/>
      <c r="D9" s="6"/>
      <c r="E9" s="6">
        <f>E4+E5+E6+E7+E8</f>
        <v>37578.81</v>
      </c>
    </row>
    <row r="10" spans="1:5" s="30" customFormat="1" ht="12.75" hidden="1">
      <c r="A10" s="7"/>
      <c r="B10" s="32"/>
      <c r="C10" s="7"/>
      <c r="D10" s="7"/>
      <c r="E10" s="7"/>
    </row>
    <row r="11" spans="1:5" s="30" customFormat="1" ht="24" customHeight="1">
      <c r="A11" s="10" t="s">
        <v>43</v>
      </c>
      <c r="B11" s="10"/>
      <c r="C11" s="10"/>
      <c r="D11" s="10"/>
      <c r="E11" s="10"/>
    </row>
    <row r="12" spans="1:5" s="30" customFormat="1" ht="12.75">
      <c r="A12" s="10" t="s">
        <v>1</v>
      </c>
      <c r="B12" s="10" t="s">
        <v>44</v>
      </c>
      <c r="C12" s="10" t="s">
        <v>2</v>
      </c>
      <c r="D12" s="10" t="s">
        <v>45</v>
      </c>
      <c r="E12" s="10" t="s">
        <v>46</v>
      </c>
    </row>
    <row r="13" spans="1:5" s="30" customFormat="1" ht="12.75" hidden="1">
      <c r="A13" s="6">
        <v>1</v>
      </c>
      <c r="B13" s="6" t="s">
        <v>68</v>
      </c>
      <c r="C13" s="10" t="s">
        <v>63</v>
      </c>
      <c r="D13" s="10"/>
      <c r="E13" s="10">
        <v>6458.39</v>
      </c>
    </row>
    <row r="14" spans="1:5" s="30" customFormat="1" ht="33" customHeight="1">
      <c r="A14" s="6">
        <v>1</v>
      </c>
      <c r="B14" s="6" t="s">
        <v>69</v>
      </c>
      <c r="C14" s="10" t="s">
        <v>63</v>
      </c>
      <c r="D14" s="10"/>
      <c r="E14" s="10">
        <v>900.2</v>
      </c>
    </row>
    <row r="15" spans="1:5" s="30" customFormat="1" ht="12.75">
      <c r="A15" s="6">
        <v>2</v>
      </c>
      <c r="B15" s="10" t="s">
        <v>62</v>
      </c>
      <c r="C15" s="10" t="s">
        <v>63</v>
      </c>
      <c r="D15" s="10"/>
      <c r="E15" s="10">
        <v>2581.04</v>
      </c>
    </row>
    <row r="16" spans="1:5" s="30" customFormat="1" ht="12.75">
      <c r="A16" s="6">
        <v>3</v>
      </c>
      <c r="B16" s="6" t="s">
        <v>64</v>
      </c>
      <c r="C16" s="10" t="s">
        <v>63</v>
      </c>
      <c r="D16" s="10"/>
      <c r="E16" s="10">
        <v>322.63</v>
      </c>
    </row>
    <row r="17" spans="1:5" s="30" customFormat="1" ht="12.75">
      <c r="A17" s="6">
        <v>4</v>
      </c>
      <c r="B17" s="6" t="s">
        <v>70</v>
      </c>
      <c r="C17" s="10" t="s">
        <v>63</v>
      </c>
      <c r="D17" s="10" t="s">
        <v>71</v>
      </c>
      <c r="E17" s="10">
        <v>454.67</v>
      </c>
    </row>
    <row r="18" spans="1:5" s="30" customFormat="1" ht="12.75">
      <c r="A18" s="6">
        <v>5</v>
      </c>
      <c r="B18" s="6" t="s">
        <v>70</v>
      </c>
      <c r="C18" s="10" t="s">
        <v>63</v>
      </c>
      <c r="D18" s="10" t="s">
        <v>72</v>
      </c>
      <c r="E18" s="10">
        <v>406.63</v>
      </c>
    </row>
    <row r="19" spans="1:5" s="30" customFormat="1" ht="12.75" hidden="1">
      <c r="A19" s="6"/>
      <c r="B19" s="6" t="s">
        <v>49</v>
      </c>
      <c r="C19" s="6"/>
      <c r="D19" s="6"/>
      <c r="E19" s="6">
        <f>E13+E14+E15+E16+E17+E18</f>
        <v>11123.56</v>
      </c>
    </row>
    <row r="20" spans="1:5" s="30" customFormat="1" ht="12.75" hidden="1">
      <c r="A20" s="7"/>
      <c r="B20" s="32"/>
      <c r="C20" s="7"/>
      <c r="D20" s="7"/>
      <c r="E20" s="7"/>
    </row>
    <row r="21" spans="1:5" s="34" customFormat="1" ht="21" customHeight="1">
      <c r="A21" s="33" t="s">
        <v>73</v>
      </c>
      <c r="B21" s="33"/>
      <c r="C21" s="33"/>
      <c r="D21" s="33"/>
      <c r="E21" s="33"/>
    </row>
    <row r="22" spans="1:5" s="30" customFormat="1" ht="12.75">
      <c r="A22" s="10" t="s">
        <v>1</v>
      </c>
      <c r="B22" s="10" t="s">
        <v>44</v>
      </c>
      <c r="C22" s="10" t="s">
        <v>2</v>
      </c>
      <c r="D22" s="10" t="s">
        <v>45</v>
      </c>
      <c r="E22" s="10" t="s">
        <v>46</v>
      </c>
    </row>
    <row r="23" spans="1:5" s="30" customFormat="1" ht="12.75">
      <c r="A23" s="6">
        <v>1</v>
      </c>
      <c r="B23" s="10" t="s">
        <v>62</v>
      </c>
      <c r="C23" s="10" t="s">
        <v>63</v>
      </c>
      <c r="D23" s="10"/>
      <c r="E23" s="10">
        <v>2581.04</v>
      </c>
    </row>
    <row r="24" spans="1:5" s="30" customFormat="1" ht="30.75" customHeight="1">
      <c r="A24" s="6">
        <v>2</v>
      </c>
      <c r="B24" s="6" t="s">
        <v>64</v>
      </c>
      <c r="C24" s="10" t="s">
        <v>63</v>
      </c>
      <c r="D24" s="10"/>
      <c r="E24" s="10">
        <v>322.63</v>
      </c>
    </row>
    <row r="25" spans="1:5" s="30" customFormat="1" ht="12.75">
      <c r="A25" s="6">
        <v>3</v>
      </c>
      <c r="B25" s="10" t="s">
        <v>74</v>
      </c>
      <c r="C25" s="6" t="s">
        <v>63</v>
      </c>
      <c r="D25" s="6" t="s">
        <v>75</v>
      </c>
      <c r="E25" s="6">
        <v>1301.63</v>
      </c>
    </row>
    <row r="26" spans="1:5" s="30" customFormat="1" ht="12.75">
      <c r="A26" s="6">
        <v>4</v>
      </c>
      <c r="B26" s="6" t="s">
        <v>76</v>
      </c>
      <c r="C26" s="6" t="s">
        <v>63</v>
      </c>
      <c r="D26" s="6"/>
      <c r="E26" s="6">
        <v>5449.79</v>
      </c>
    </row>
    <row r="27" spans="1:5" s="30" customFormat="1" ht="12.75" hidden="1">
      <c r="A27" s="6">
        <v>5</v>
      </c>
      <c r="B27" s="6" t="s">
        <v>68</v>
      </c>
      <c r="C27" s="6" t="s">
        <v>63</v>
      </c>
      <c r="D27" s="6"/>
      <c r="E27" s="6">
        <v>5765.73</v>
      </c>
    </row>
    <row r="28" spans="1:5" s="30" customFormat="1" ht="12.75" hidden="1">
      <c r="A28" s="6"/>
      <c r="B28" s="6" t="s">
        <v>49</v>
      </c>
      <c r="C28" s="6"/>
      <c r="D28" s="6"/>
      <c r="E28" s="6">
        <f>E24+E23+E25+E26+E27</f>
        <v>15420.82</v>
      </c>
    </row>
    <row r="29" spans="1:5" s="30" customFormat="1" ht="12.75" hidden="1">
      <c r="A29" s="7"/>
      <c r="B29" s="32"/>
      <c r="C29" s="7"/>
      <c r="D29" s="7"/>
      <c r="E29" s="7"/>
    </row>
    <row r="30" spans="1:5" s="34" customFormat="1" ht="21.75" customHeight="1">
      <c r="A30" s="33" t="s">
        <v>77</v>
      </c>
      <c r="B30" s="33"/>
      <c r="C30" s="33"/>
      <c r="D30" s="33"/>
      <c r="E30" s="33"/>
    </row>
    <row r="31" spans="1:5" s="30" customFormat="1" ht="12.75">
      <c r="A31" s="10" t="s">
        <v>1</v>
      </c>
      <c r="B31" s="10" t="s">
        <v>44</v>
      </c>
      <c r="C31" s="10" t="s">
        <v>2</v>
      </c>
      <c r="D31" s="10" t="s">
        <v>45</v>
      </c>
      <c r="E31" s="10" t="s">
        <v>46</v>
      </c>
    </row>
    <row r="32" spans="1:5" s="30" customFormat="1" ht="28.5" customHeight="1">
      <c r="A32" s="6">
        <v>1</v>
      </c>
      <c r="B32" s="6" t="s">
        <v>78</v>
      </c>
      <c r="C32" s="10" t="s">
        <v>63</v>
      </c>
      <c r="D32" s="10"/>
      <c r="E32" s="10">
        <v>4112.96</v>
      </c>
    </row>
    <row r="33" spans="1:5" s="30" customFormat="1" ht="12.75">
      <c r="A33" s="6">
        <v>2</v>
      </c>
      <c r="B33" s="10" t="s">
        <v>79</v>
      </c>
      <c r="C33" s="10" t="s">
        <v>63</v>
      </c>
      <c r="D33" s="10"/>
      <c r="E33" s="10">
        <v>35948.89</v>
      </c>
    </row>
    <row r="34" spans="1:5" s="30" customFormat="1" ht="12.75">
      <c r="A34" s="6">
        <v>3</v>
      </c>
      <c r="B34" s="10" t="s">
        <v>80</v>
      </c>
      <c r="C34" s="10" t="s">
        <v>63</v>
      </c>
      <c r="D34" s="10" t="s">
        <v>81</v>
      </c>
      <c r="E34" s="10">
        <v>1376.33</v>
      </c>
    </row>
    <row r="35" spans="1:5" s="30" customFormat="1" ht="12.75">
      <c r="A35" s="6">
        <v>4</v>
      </c>
      <c r="B35" s="10" t="s">
        <v>82</v>
      </c>
      <c r="C35" s="10" t="s">
        <v>63</v>
      </c>
      <c r="D35" s="10" t="s">
        <v>83</v>
      </c>
      <c r="E35" s="10">
        <v>861.33</v>
      </c>
    </row>
    <row r="36" spans="1:5" s="30" customFormat="1" ht="12.75">
      <c r="A36" s="6">
        <v>5</v>
      </c>
      <c r="B36" s="10" t="s">
        <v>84</v>
      </c>
      <c r="C36" s="10" t="s">
        <v>63</v>
      </c>
      <c r="D36" s="10" t="s">
        <v>85</v>
      </c>
      <c r="E36" s="10">
        <v>1673.87</v>
      </c>
    </row>
    <row r="37" spans="1:5" s="30" customFormat="1" ht="12.75">
      <c r="A37" s="6">
        <v>6</v>
      </c>
      <c r="B37" s="10" t="s">
        <v>86</v>
      </c>
      <c r="C37" s="10" t="s">
        <v>63</v>
      </c>
      <c r="D37" s="10" t="s">
        <v>87</v>
      </c>
      <c r="E37" s="10">
        <v>1089.99</v>
      </c>
    </row>
    <row r="38" spans="1:5" s="30" customFormat="1" ht="12.75">
      <c r="A38" s="6">
        <v>7</v>
      </c>
      <c r="B38" s="10" t="s">
        <v>62</v>
      </c>
      <c r="C38" s="10" t="s">
        <v>63</v>
      </c>
      <c r="D38" s="10"/>
      <c r="E38" s="10">
        <v>2581.04</v>
      </c>
    </row>
    <row r="39" spans="1:5" s="30" customFormat="1" ht="12.75">
      <c r="A39" s="6">
        <v>8</v>
      </c>
      <c r="B39" s="6" t="s">
        <v>64</v>
      </c>
      <c r="C39" s="10" t="s">
        <v>63</v>
      </c>
      <c r="D39" s="10"/>
      <c r="E39" s="10">
        <v>322.63</v>
      </c>
    </row>
    <row r="40" spans="1:5" s="30" customFormat="1" ht="12.75">
      <c r="A40" s="6">
        <v>9</v>
      </c>
      <c r="B40" s="6" t="s">
        <v>88</v>
      </c>
      <c r="C40" s="10" t="s">
        <v>63</v>
      </c>
      <c r="D40" s="10" t="s">
        <v>89</v>
      </c>
      <c r="E40" s="10">
        <v>12900</v>
      </c>
    </row>
    <row r="41" spans="1:5" s="30" customFormat="1" ht="12.75" hidden="1">
      <c r="A41" s="6"/>
      <c r="B41" s="6" t="s">
        <v>49</v>
      </c>
      <c r="C41" s="6"/>
      <c r="D41" s="6"/>
      <c r="E41" s="6">
        <f>E32+E33+E34+E35+E36+E37+E38+E39+E40</f>
        <v>60867.04</v>
      </c>
    </row>
    <row r="42" spans="1:5" s="30" customFormat="1" ht="12.75" hidden="1">
      <c r="A42" s="7"/>
      <c r="B42" s="32"/>
      <c r="C42" s="7"/>
      <c r="D42" s="7"/>
      <c r="E42" s="7"/>
    </row>
    <row r="43" spans="1:5" s="34" customFormat="1" ht="21" customHeight="1">
      <c r="A43" s="33" t="s">
        <v>90</v>
      </c>
      <c r="B43" s="33"/>
      <c r="C43" s="33"/>
      <c r="D43" s="33"/>
      <c r="E43" s="33"/>
    </row>
    <row r="44" spans="1:5" s="30" customFormat="1" ht="12.75">
      <c r="A44" s="10" t="s">
        <v>1</v>
      </c>
      <c r="B44" s="10" t="s">
        <v>44</v>
      </c>
      <c r="C44" s="10" t="s">
        <v>2</v>
      </c>
      <c r="D44" s="10" t="s">
        <v>45</v>
      </c>
      <c r="E44" s="10" t="s">
        <v>46</v>
      </c>
    </row>
    <row r="45" spans="1:5" s="30" customFormat="1" ht="12.75">
      <c r="A45" s="6">
        <v>1</v>
      </c>
      <c r="B45" s="6" t="s">
        <v>64</v>
      </c>
      <c r="C45" s="10" t="s">
        <v>63</v>
      </c>
      <c r="D45" s="10"/>
      <c r="E45" s="10">
        <v>322.63</v>
      </c>
    </row>
    <row r="46" spans="1:5" s="30" customFormat="1" ht="12.75">
      <c r="A46" s="6">
        <v>2</v>
      </c>
      <c r="B46" s="10" t="s">
        <v>62</v>
      </c>
      <c r="C46" s="10" t="s">
        <v>63</v>
      </c>
      <c r="D46" s="10"/>
      <c r="E46" s="10">
        <v>2581.04</v>
      </c>
    </row>
    <row r="47" spans="1:5" s="30" customFormat="1" ht="47.25" customHeight="1">
      <c r="A47" s="6">
        <v>3</v>
      </c>
      <c r="B47" s="10" t="s">
        <v>91</v>
      </c>
      <c r="C47" s="10" t="s">
        <v>63</v>
      </c>
      <c r="D47" s="10"/>
      <c r="E47" s="10">
        <v>1755.15</v>
      </c>
    </row>
    <row r="48" spans="1:5" s="30" customFormat="1" ht="81.75" customHeight="1">
      <c r="A48" s="6">
        <v>4</v>
      </c>
      <c r="B48" s="10" t="s">
        <v>92</v>
      </c>
      <c r="C48" s="10" t="s">
        <v>63</v>
      </c>
      <c r="D48" s="10"/>
      <c r="E48" s="10">
        <v>14471.92</v>
      </c>
    </row>
    <row r="49" spans="1:5" s="30" customFormat="1" ht="12.75">
      <c r="A49" s="6">
        <v>5</v>
      </c>
      <c r="B49" s="10" t="s">
        <v>93</v>
      </c>
      <c r="C49" s="10" t="s">
        <v>63</v>
      </c>
      <c r="D49" s="10" t="s">
        <v>94</v>
      </c>
      <c r="E49" s="10">
        <v>218.34</v>
      </c>
    </row>
    <row r="50" spans="1:5" s="30" customFormat="1" ht="12.75">
      <c r="A50" s="6">
        <v>6</v>
      </c>
      <c r="B50" s="10" t="s">
        <v>93</v>
      </c>
      <c r="C50" s="10" t="s">
        <v>63</v>
      </c>
      <c r="D50" s="10" t="s">
        <v>95</v>
      </c>
      <c r="E50" s="10">
        <v>559.65</v>
      </c>
    </row>
    <row r="51" spans="1:5" s="30" customFormat="1" ht="12.75" hidden="1">
      <c r="A51" s="6"/>
      <c r="B51" s="6" t="s">
        <v>49</v>
      </c>
      <c r="C51" s="6"/>
      <c r="D51" s="6"/>
      <c r="E51" s="6">
        <f>E45+E46+E47+E48+E49+E50</f>
        <v>19908.73</v>
      </c>
    </row>
    <row r="52" spans="1:5" s="30" customFormat="1" ht="12.75" hidden="1">
      <c r="A52" s="7"/>
      <c r="B52" s="32"/>
      <c r="C52" s="7"/>
      <c r="D52" s="7"/>
      <c r="E52" s="7"/>
    </row>
    <row r="53" spans="1:5" s="34" customFormat="1" ht="19.5" customHeight="1">
      <c r="A53" s="33" t="s">
        <v>96</v>
      </c>
      <c r="B53" s="33"/>
      <c r="C53" s="33"/>
      <c r="D53" s="33"/>
      <c r="E53" s="33"/>
    </row>
    <row r="54" spans="1:5" s="30" customFormat="1" ht="12.75">
      <c r="A54" s="10" t="s">
        <v>1</v>
      </c>
      <c r="B54" s="10" t="s">
        <v>44</v>
      </c>
      <c r="C54" s="10" t="s">
        <v>2</v>
      </c>
      <c r="D54" s="10" t="s">
        <v>45</v>
      </c>
      <c r="E54" s="10" t="s">
        <v>46</v>
      </c>
    </row>
    <row r="55" spans="1:5" s="30" customFormat="1" ht="12.75">
      <c r="A55" s="6">
        <v>1</v>
      </c>
      <c r="B55" s="6" t="s">
        <v>64</v>
      </c>
      <c r="C55" s="10" t="s">
        <v>63</v>
      </c>
      <c r="D55" s="10"/>
      <c r="E55" s="10">
        <v>322.63</v>
      </c>
    </row>
    <row r="56" spans="1:5" s="30" customFormat="1" ht="31.5" customHeight="1">
      <c r="A56" s="6">
        <v>2</v>
      </c>
      <c r="B56" s="10" t="s">
        <v>93</v>
      </c>
      <c r="C56" s="10" t="s">
        <v>63</v>
      </c>
      <c r="D56" s="10" t="s">
        <v>97</v>
      </c>
      <c r="E56" s="10">
        <v>1356.98</v>
      </c>
    </row>
    <row r="57" spans="1:5" s="30" customFormat="1" ht="12.75">
      <c r="A57" s="6">
        <v>3</v>
      </c>
      <c r="B57" s="10" t="s">
        <v>86</v>
      </c>
      <c r="C57" s="10" t="s">
        <v>63</v>
      </c>
      <c r="D57" s="10" t="s">
        <v>98</v>
      </c>
      <c r="E57" s="10">
        <v>1394.09</v>
      </c>
    </row>
    <row r="58" spans="1:5" s="30" customFormat="1" ht="12.75">
      <c r="A58" s="6">
        <v>4</v>
      </c>
      <c r="B58" s="10" t="s">
        <v>86</v>
      </c>
      <c r="C58" s="10" t="s">
        <v>63</v>
      </c>
      <c r="D58" s="10" t="s">
        <v>99</v>
      </c>
      <c r="E58" s="10">
        <v>759.04</v>
      </c>
    </row>
    <row r="59" spans="1:5" s="30" customFormat="1" ht="12.75">
      <c r="A59" s="6">
        <v>5</v>
      </c>
      <c r="B59" s="10" t="s">
        <v>62</v>
      </c>
      <c r="C59" s="10" t="s">
        <v>63</v>
      </c>
      <c r="D59" s="10"/>
      <c r="E59" s="10">
        <v>2581.04</v>
      </c>
    </row>
    <row r="60" spans="1:5" s="30" customFormat="1" ht="12.75" hidden="1">
      <c r="A60" s="6"/>
      <c r="B60" s="6" t="s">
        <v>49</v>
      </c>
      <c r="C60" s="6"/>
      <c r="D60" s="6"/>
      <c r="E60" s="6">
        <f>E55+E56+E57+E58+E59</f>
        <v>6413.78</v>
      </c>
    </row>
    <row r="61" spans="1:5" s="30" customFormat="1" ht="12.75" hidden="1">
      <c r="A61" s="7"/>
      <c r="B61" s="32"/>
      <c r="C61" s="7"/>
      <c r="D61" s="7"/>
      <c r="E61" s="7"/>
    </row>
    <row r="62" spans="1:5" s="34" customFormat="1" ht="23.25" customHeight="1">
      <c r="A62" s="33" t="s">
        <v>100</v>
      </c>
      <c r="B62" s="33"/>
      <c r="C62" s="33"/>
      <c r="D62" s="33"/>
      <c r="E62" s="33"/>
    </row>
    <row r="63" spans="1:5" s="30" customFormat="1" ht="12.75">
      <c r="A63" s="10" t="s">
        <v>1</v>
      </c>
      <c r="B63" s="10" t="s">
        <v>44</v>
      </c>
      <c r="C63" s="10" t="s">
        <v>2</v>
      </c>
      <c r="D63" s="10" t="s">
        <v>45</v>
      </c>
      <c r="E63" s="10" t="s">
        <v>46</v>
      </c>
    </row>
    <row r="64" spans="1:5" s="30" customFormat="1" ht="12.75">
      <c r="A64" s="6">
        <v>1</v>
      </c>
      <c r="B64" s="10" t="s">
        <v>62</v>
      </c>
      <c r="C64" s="10" t="s">
        <v>63</v>
      </c>
      <c r="D64" s="10"/>
      <c r="E64" s="10">
        <v>2581.04</v>
      </c>
    </row>
    <row r="65" spans="1:5" s="30" customFormat="1" ht="47.25" customHeight="1">
      <c r="A65" s="6">
        <v>2</v>
      </c>
      <c r="B65" s="6" t="s">
        <v>101</v>
      </c>
      <c r="C65" s="10" t="s">
        <v>63</v>
      </c>
      <c r="D65" s="10" t="s">
        <v>102</v>
      </c>
      <c r="E65" s="10">
        <v>5035</v>
      </c>
    </row>
    <row r="66" spans="1:5" s="30" customFormat="1" ht="30.75" customHeight="1">
      <c r="A66" s="6">
        <v>3</v>
      </c>
      <c r="B66" s="10" t="s">
        <v>103</v>
      </c>
      <c r="C66" s="10" t="s">
        <v>63</v>
      </c>
      <c r="D66" s="10" t="s">
        <v>102</v>
      </c>
      <c r="E66" s="10">
        <v>782.79</v>
      </c>
    </row>
    <row r="67" spans="1:5" s="30" customFormat="1" ht="12.75">
      <c r="A67" s="6">
        <v>4</v>
      </c>
      <c r="B67" s="6" t="s">
        <v>64</v>
      </c>
      <c r="C67" s="10" t="s">
        <v>63</v>
      </c>
      <c r="D67" s="10"/>
      <c r="E67" s="10">
        <v>322.63</v>
      </c>
    </row>
    <row r="68" spans="1:5" s="30" customFormat="1" ht="12.75">
      <c r="A68" s="6">
        <v>5</v>
      </c>
      <c r="B68" s="6" t="s">
        <v>104</v>
      </c>
      <c r="C68" s="10" t="s">
        <v>63</v>
      </c>
      <c r="D68" s="10"/>
      <c r="E68" s="10">
        <v>2121.82</v>
      </c>
    </row>
    <row r="69" spans="1:5" s="30" customFormat="1" ht="12.75">
      <c r="A69" s="6">
        <v>6</v>
      </c>
      <c r="B69" s="6" t="s">
        <v>105</v>
      </c>
      <c r="C69" s="10" t="s">
        <v>63</v>
      </c>
      <c r="D69" s="10" t="s">
        <v>106</v>
      </c>
      <c r="E69" s="10">
        <v>712.68</v>
      </c>
    </row>
    <row r="70" spans="1:5" s="30" customFormat="1" ht="12.75" hidden="1">
      <c r="A70" s="6"/>
      <c r="B70" s="6" t="s">
        <v>49</v>
      </c>
      <c r="C70" s="6"/>
      <c r="D70" s="6"/>
      <c r="E70" s="6">
        <f>E64+E65+E66+E67+E68+E69</f>
        <v>11555.96</v>
      </c>
    </row>
    <row r="71" spans="1:5" s="30" customFormat="1" ht="12.75" hidden="1">
      <c r="A71" s="7"/>
      <c r="B71" s="32"/>
      <c r="C71" s="7"/>
      <c r="D71" s="7"/>
      <c r="E71" s="7"/>
    </row>
    <row r="72" spans="1:5" s="30" customFormat="1" ht="25.5" customHeight="1">
      <c r="A72" s="10" t="s">
        <v>107</v>
      </c>
      <c r="B72" s="10"/>
      <c r="C72" s="10"/>
      <c r="D72" s="10"/>
      <c r="E72" s="10"/>
    </row>
    <row r="73" spans="1:5" s="30" customFormat="1" ht="12.75">
      <c r="A73" s="10" t="s">
        <v>1</v>
      </c>
      <c r="B73" s="10" t="s">
        <v>44</v>
      </c>
      <c r="C73" s="10" t="s">
        <v>2</v>
      </c>
      <c r="D73" s="10" t="s">
        <v>45</v>
      </c>
      <c r="E73" s="10" t="s">
        <v>46</v>
      </c>
    </row>
    <row r="74" spans="1:5" s="30" customFormat="1" ht="12.75">
      <c r="A74" s="6">
        <v>1</v>
      </c>
      <c r="B74" s="10" t="s">
        <v>62</v>
      </c>
      <c r="C74" s="10" t="s">
        <v>63</v>
      </c>
      <c r="D74" s="10"/>
      <c r="E74" s="10">
        <v>2581.04</v>
      </c>
    </row>
    <row r="75" spans="1:5" s="30" customFormat="1" ht="31.5" customHeight="1">
      <c r="A75" s="6">
        <v>2</v>
      </c>
      <c r="B75" s="6" t="s">
        <v>64</v>
      </c>
      <c r="C75" s="10" t="s">
        <v>63</v>
      </c>
      <c r="D75" s="10"/>
      <c r="E75" s="10">
        <v>322.63</v>
      </c>
    </row>
    <row r="76" spans="1:5" s="30" customFormat="1" ht="12.75" hidden="1">
      <c r="A76" s="6">
        <v>3</v>
      </c>
      <c r="B76" s="6"/>
      <c r="C76" s="10"/>
      <c r="D76" s="10"/>
      <c r="E76" s="10"/>
    </row>
    <row r="77" spans="1:5" s="30" customFormat="1" ht="12.75" hidden="1">
      <c r="A77" s="6">
        <v>4</v>
      </c>
      <c r="B77" s="10"/>
      <c r="C77" s="10"/>
      <c r="D77" s="10"/>
      <c r="E77" s="10"/>
    </row>
    <row r="78" spans="1:5" s="30" customFormat="1" ht="12.75" hidden="1">
      <c r="A78" s="6">
        <v>5</v>
      </c>
      <c r="B78" s="10"/>
      <c r="C78" s="10"/>
      <c r="D78" s="10"/>
      <c r="E78" s="10"/>
    </row>
    <row r="79" spans="1:5" s="30" customFormat="1" ht="12.75" hidden="1">
      <c r="A79" s="6">
        <v>6</v>
      </c>
      <c r="B79" s="10"/>
      <c r="C79" s="10"/>
      <c r="D79" s="10"/>
      <c r="E79" s="10"/>
    </row>
    <row r="80" spans="1:5" s="30" customFormat="1" ht="12.75" hidden="1">
      <c r="A80" s="6"/>
      <c r="B80" s="6" t="s">
        <v>49</v>
      </c>
      <c r="C80" s="6"/>
      <c r="D80" s="6"/>
      <c r="E80" s="6">
        <f>E75+E74+E76+E77+E78+E79</f>
        <v>2903.67</v>
      </c>
    </row>
    <row r="81" spans="1:5" s="30" customFormat="1" ht="12.75" hidden="1">
      <c r="A81" s="7"/>
      <c r="B81" s="32"/>
      <c r="C81" s="7"/>
      <c r="D81" s="7"/>
      <c r="E81" s="7"/>
    </row>
    <row r="82" spans="1:5" s="30" customFormat="1" ht="21" customHeight="1">
      <c r="A82" s="10" t="s">
        <v>108</v>
      </c>
      <c r="B82" s="10"/>
      <c r="C82" s="10"/>
      <c r="D82" s="10"/>
      <c r="E82" s="10"/>
    </row>
    <row r="83" spans="1:5" s="30" customFormat="1" ht="12.75">
      <c r="A83" s="10" t="s">
        <v>1</v>
      </c>
      <c r="B83" s="10" t="s">
        <v>44</v>
      </c>
      <c r="C83" s="10" t="s">
        <v>2</v>
      </c>
      <c r="D83" s="10" t="s">
        <v>45</v>
      </c>
      <c r="E83" s="10" t="s">
        <v>46</v>
      </c>
    </row>
    <row r="84" spans="1:5" s="30" customFormat="1" ht="12.75">
      <c r="A84" s="6">
        <v>1</v>
      </c>
      <c r="B84" s="10" t="s">
        <v>62</v>
      </c>
      <c r="C84" s="10" t="s">
        <v>63</v>
      </c>
      <c r="D84" s="10"/>
      <c r="E84" s="10">
        <v>2581.04</v>
      </c>
    </row>
    <row r="85" spans="1:5" s="30" customFormat="1" ht="32.25" customHeight="1">
      <c r="A85" s="6">
        <v>2</v>
      </c>
      <c r="B85" s="6" t="s">
        <v>64</v>
      </c>
      <c r="C85" s="10" t="s">
        <v>63</v>
      </c>
      <c r="D85" s="10"/>
      <c r="E85" s="10">
        <v>322.63</v>
      </c>
    </row>
    <row r="86" spans="1:5" s="30" customFormat="1" ht="31.5" customHeight="1">
      <c r="A86" s="35">
        <v>3</v>
      </c>
      <c r="B86" s="36" t="s">
        <v>109</v>
      </c>
      <c r="C86" s="37" t="s">
        <v>63</v>
      </c>
      <c r="D86" s="37" t="s">
        <v>98</v>
      </c>
      <c r="E86" s="37">
        <v>-1394.09</v>
      </c>
    </row>
    <row r="87" spans="1:5" s="30" customFormat="1" ht="47.25" customHeight="1">
      <c r="A87" s="35">
        <v>4</v>
      </c>
      <c r="B87" s="36" t="s">
        <v>86</v>
      </c>
      <c r="C87" s="37" t="s">
        <v>63</v>
      </c>
      <c r="D87" s="37" t="s">
        <v>99</v>
      </c>
      <c r="E87" s="37">
        <v>-759.04</v>
      </c>
    </row>
    <row r="88" spans="1:5" s="30" customFormat="1" ht="47.25" customHeight="1">
      <c r="A88" s="35">
        <v>5</v>
      </c>
      <c r="B88" s="36" t="s">
        <v>86</v>
      </c>
      <c r="C88" s="37" t="s">
        <v>63</v>
      </c>
      <c r="D88" s="37" t="s">
        <v>87</v>
      </c>
      <c r="E88" s="37">
        <v>-1089.99</v>
      </c>
    </row>
    <row r="89" spans="1:5" s="30" customFormat="1" ht="16.5" customHeight="1" hidden="1">
      <c r="A89" s="6"/>
      <c r="B89" s="10"/>
      <c r="C89" s="10"/>
      <c r="D89" s="10"/>
      <c r="E89" s="10"/>
    </row>
    <row r="90" spans="1:5" s="30" customFormat="1" ht="12.75" hidden="1">
      <c r="A90" s="6"/>
      <c r="B90" s="6" t="s">
        <v>49</v>
      </c>
      <c r="C90" s="6"/>
      <c r="D90" s="6"/>
      <c r="E90" s="6">
        <f>E85+E84+E86+E87+E88</f>
        <v>-339.4499999999998</v>
      </c>
    </row>
    <row r="91" spans="1:5" s="30" customFormat="1" ht="12.75" hidden="1">
      <c r="A91" s="7"/>
      <c r="B91" s="32"/>
      <c r="C91" s="7"/>
      <c r="D91" s="7"/>
      <c r="E91" s="7"/>
    </row>
    <row r="92" spans="1:5" s="30" customFormat="1" ht="23.25" customHeight="1">
      <c r="A92" s="10" t="s">
        <v>110</v>
      </c>
      <c r="B92" s="10"/>
      <c r="C92" s="10"/>
      <c r="D92" s="10"/>
      <c r="E92" s="10"/>
    </row>
    <row r="93" spans="1:5" s="30" customFormat="1" ht="12.75">
      <c r="A93" s="10" t="s">
        <v>1</v>
      </c>
      <c r="B93" s="10" t="s">
        <v>44</v>
      </c>
      <c r="C93" s="10" t="s">
        <v>2</v>
      </c>
      <c r="D93" s="10" t="s">
        <v>45</v>
      </c>
      <c r="E93" s="10" t="s">
        <v>46</v>
      </c>
    </row>
    <row r="94" spans="1:5" s="30" customFormat="1" ht="12.75">
      <c r="A94" s="6">
        <v>1</v>
      </c>
      <c r="B94" s="10" t="s">
        <v>111</v>
      </c>
      <c r="C94" s="10" t="s">
        <v>63</v>
      </c>
      <c r="D94" s="10" t="s">
        <v>112</v>
      </c>
      <c r="E94" s="10">
        <v>1595.85</v>
      </c>
    </row>
    <row r="95" spans="1:5" s="30" customFormat="1" ht="33" customHeight="1">
      <c r="A95" s="6">
        <v>2</v>
      </c>
      <c r="B95" s="6" t="s">
        <v>113</v>
      </c>
      <c r="C95" s="10" t="s">
        <v>63</v>
      </c>
      <c r="D95" s="10" t="s">
        <v>114</v>
      </c>
      <c r="E95" s="10">
        <v>5289.67</v>
      </c>
    </row>
    <row r="96" spans="1:5" s="30" customFormat="1" ht="21.75" customHeight="1">
      <c r="A96" s="6">
        <v>3</v>
      </c>
      <c r="B96" s="10" t="s">
        <v>62</v>
      </c>
      <c r="C96" s="10" t="s">
        <v>63</v>
      </c>
      <c r="D96" s="10"/>
      <c r="E96" s="10">
        <v>2581.04</v>
      </c>
    </row>
    <row r="97" spans="1:5" s="30" customFormat="1" ht="32.25" customHeight="1">
      <c r="A97" s="6">
        <v>4</v>
      </c>
      <c r="B97" s="6" t="s">
        <v>64</v>
      </c>
      <c r="C97" s="10" t="s">
        <v>63</v>
      </c>
      <c r="D97" s="10"/>
      <c r="E97" s="10">
        <v>322.63</v>
      </c>
    </row>
    <row r="98" spans="1:5" s="30" customFormat="1" ht="32.25" customHeight="1">
      <c r="A98" s="6">
        <v>5</v>
      </c>
      <c r="B98" s="6" t="s">
        <v>115</v>
      </c>
      <c r="C98" s="10" t="s">
        <v>63</v>
      </c>
      <c r="D98" s="10" t="s">
        <v>116</v>
      </c>
      <c r="E98" s="10">
        <v>3660</v>
      </c>
    </row>
    <row r="99" spans="1:5" s="30" customFormat="1" ht="32.25" customHeight="1">
      <c r="A99" s="6">
        <v>6</v>
      </c>
      <c r="B99" s="6" t="s">
        <v>117</v>
      </c>
      <c r="C99" s="10" t="s">
        <v>63</v>
      </c>
      <c r="D99" s="10" t="s">
        <v>118</v>
      </c>
      <c r="E99" s="10">
        <v>800.3</v>
      </c>
    </row>
    <row r="100" spans="1:5" s="30" customFormat="1" ht="12.75" hidden="1">
      <c r="A100" s="6"/>
      <c r="B100" s="6" t="s">
        <v>49</v>
      </c>
      <c r="C100" s="6"/>
      <c r="D100" s="6"/>
      <c r="E100" s="6">
        <f>SUM(E94:E99)</f>
        <v>14249.49</v>
      </c>
    </row>
    <row r="101" spans="1:5" s="30" customFormat="1" ht="12.75" hidden="1">
      <c r="A101" s="7"/>
      <c r="B101" s="32"/>
      <c r="C101" s="7"/>
      <c r="D101" s="7"/>
      <c r="E101" s="7"/>
    </row>
    <row r="102" spans="1:5" s="30" customFormat="1" ht="24" customHeight="1">
      <c r="A102" s="10" t="s">
        <v>52</v>
      </c>
      <c r="B102" s="10"/>
      <c r="C102" s="10"/>
      <c r="D102" s="10"/>
      <c r="E102" s="10"/>
    </row>
    <row r="103" spans="1:5" s="30" customFormat="1" ht="12.75">
      <c r="A103" s="10" t="s">
        <v>1</v>
      </c>
      <c r="B103" s="10" t="s">
        <v>44</v>
      </c>
      <c r="C103" s="10" t="s">
        <v>2</v>
      </c>
      <c r="D103" s="10" t="s">
        <v>45</v>
      </c>
      <c r="E103" s="10" t="s">
        <v>46</v>
      </c>
    </row>
    <row r="104" spans="1:5" s="30" customFormat="1" ht="20.25" customHeight="1">
      <c r="A104" s="6">
        <v>1</v>
      </c>
      <c r="B104" s="10" t="s">
        <v>62</v>
      </c>
      <c r="C104" s="10" t="s">
        <v>63</v>
      </c>
      <c r="D104" s="10"/>
      <c r="E104" s="10">
        <v>2581.04</v>
      </c>
    </row>
    <row r="105" spans="1:5" s="30" customFormat="1" ht="33" customHeight="1">
      <c r="A105" s="6">
        <v>2</v>
      </c>
      <c r="B105" s="6" t="s">
        <v>64</v>
      </c>
      <c r="C105" s="10" t="s">
        <v>63</v>
      </c>
      <c r="D105" s="10"/>
      <c r="E105" s="10">
        <v>322.63</v>
      </c>
    </row>
    <row r="106" spans="1:5" s="30" customFormat="1" ht="12.75">
      <c r="A106" s="6">
        <v>3</v>
      </c>
      <c r="B106" s="10" t="s">
        <v>115</v>
      </c>
      <c r="C106" s="10" t="s">
        <v>63</v>
      </c>
      <c r="D106" s="10" t="s">
        <v>119</v>
      </c>
      <c r="E106" s="10">
        <v>1630</v>
      </c>
    </row>
    <row r="107" spans="1:5" s="30" customFormat="1" ht="12.75">
      <c r="A107" s="6">
        <v>4</v>
      </c>
      <c r="B107" s="10" t="s">
        <v>120</v>
      </c>
      <c r="C107" s="10" t="s">
        <v>63</v>
      </c>
      <c r="D107" s="10" t="s">
        <v>121</v>
      </c>
      <c r="E107" s="10">
        <v>1085</v>
      </c>
    </row>
    <row r="108" spans="1:5" s="30" customFormat="1" ht="12.75">
      <c r="A108" s="6">
        <v>5</v>
      </c>
      <c r="B108" s="10" t="s">
        <v>115</v>
      </c>
      <c r="C108" s="10" t="s">
        <v>63</v>
      </c>
      <c r="D108" s="10" t="s">
        <v>122</v>
      </c>
      <c r="E108" s="10">
        <v>3660</v>
      </c>
    </row>
    <row r="109" spans="1:5" s="30" customFormat="1" ht="12.75" hidden="1">
      <c r="A109" s="6">
        <v>6</v>
      </c>
      <c r="B109" s="10" t="s">
        <v>68</v>
      </c>
      <c r="C109" s="10" t="s">
        <v>63</v>
      </c>
      <c r="D109" s="10"/>
      <c r="E109" s="10">
        <v>2131.39</v>
      </c>
    </row>
    <row r="110" spans="1:5" s="30" customFormat="1" ht="12.75">
      <c r="A110" s="6">
        <v>6</v>
      </c>
      <c r="B110" s="10" t="s">
        <v>123</v>
      </c>
      <c r="C110" s="10" t="s">
        <v>63</v>
      </c>
      <c r="D110" s="10" t="s">
        <v>124</v>
      </c>
      <c r="E110" s="10">
        <v>1794.18</v>
      </c>
    </row>
    <row r="111" spans="1:5" s="30" customFormat="1" ht="12.75">
      <c r="A111" s="6">
        <v>7</v>
      </c>
      <c r="B111" s="10" t="s">
        <v>125</v>
      </c>
      <c r="C111" s="10" t="s">
        <v>63</v>
      </c>
      <c r="D111" s="10" t="s">
        <v>126</v>
      </c>
      <c r="E111" s="10">
        <v>850.31</v>
      </c>
    </row>
    <row r="112" spans="1:5" s="30" customFormat="1" ht="12.75">
      <c r="A112" s="6">
        <v>8</v>
      </c>
      <c r="B112" s="10" t="s">
        <v>86</v>
      </c>
      <c r="C112" s="10" t="s">
        <v>63</v>
      </c>
      <c r="D112" s="10" t="s">
        <v>98</v>
      </c>
      <c r="E112" s="10">
        <v>756.04</v>
      </c>
    </row>
    <row r="113" spans="1:5" s="30" customFormat="1" ht="12.75">
      <c r="A113" s="6">
        <v>9</v>
      </c>
      <c r="B113" s="10" t="s">
        <v>127</v>
      </c>
      <c r="C113" s="10" t="s">
        <v>63</v>
      </c>
      <c r="D113" s="10" t="s">
        <v>128</v>
      </c>
      <c r="E113" s="10">
        <v>28416.96</v>
      </c>
    </row>
    <row r="114" spans="1:5" s="30" customFormat="1" ht="12.75">
      <c r="A114" s="6">
        <v>10</v>
      </c>
      <c r="B114" s="18" t="s">
        <v>129</v>
      </c>
      <c r="C114" s="10" t="s">
        <v>63</v>
      </c>
      <c r="D114" s="10" t="s">
        <v>128</v>
      </c>
      <c r="E114" s="10">
        <v>19445.51</v>
      </c>
    </row>
    <row r="115" spans="1:5" s="30" customFormat="1" ht="12.75" hidden="1">
      <c r="A115" s="6"/>
      <c r="B115" s="6" t="s">
        <v>49</v>
      </c>
      <c r="C115" s="6"/>
      <c r="D115" s="6"/>
      <c r="E115" s="6">
        <f>SUM(E104:E114)</f>
        <v>62673.05999999999</v>
      </c>
    </row>
    <row r="116" spans="1:5" s="30" customFormat="1" ht="12.75" hidden="1">
      <c r="A116" s="7"/>
      <c r="B116" s="32"/>
      <c r="C116" s="7"/>
      <c r="D116" s="7"/>
      <c r="E116" s="7"/>
    </row>
    <row r="117" spans="1:5" s="30" customFormat="1" ht="25.5" customHeight="1">
      <c r="A117" s="10" t="s">
        <v>55</v>
      </c>
      <c r="B117" s="10"/>
      <c r="C117" s="10"/>
      <c r="D117" s="10"/>
      <c r="E117" s="10"/>
    </row>
    <row r="118" spans="1:5" s="30" customFormat="1" ht="12.75">
      <c r="A118" s="10" t="s">
        <v>1</v>
      </c>
      <c r="B118" s="10" t="s">
        <v>44</v>
      </c>
      <c r="C118" s="10" t="s">
        <v>2</v>
      </c>
      <c r="D118" s="10" t="s">
        <v>45</v>
      </c>
      <c r="E118" s="10" t="s">
        <v>46</v>
      </c>
    </row>
    <row r="119" spans="1:5" s="30" customFormat="1" ht="12.75">
      <c r="A119" s="6">
        <v>1</v>
      </c>
      <c r="B119" s="10" t="s">
        <v>62</v>
      </c>
      <c r="C119" s="10" t="s">
        <v>63</v>
      </c>
      <c r="D119" s="10"/>
      <c r="E119" s="10">
        <v>2581.04</v>
      </c>
    </row>
    <row r="120" spans="1:5" s="30" customFormat="1" ht="12.75">
      <c r="A120" s="6">
        <v>2</v>
      </c>
      <c r="B120" s="6" t="s">
        <v>64</v>
      </c>
      <c r="C120" s="10" t="s">
        <v>63</v>
      </c>
      <c r="D120" s="10"/>
      <c r="E120" s="10">
        <v>322.63</v>
      </c>
    </row>
    <row r="121" spans="1:5" s="30" customFormat="1" ht="12.75">
      <c r="A121" s="6">
        <v>3</v>
      </c>
      <c r="B121" s="6" t="s">
        <v>86</v>
      </c>
      <c r="C121" s="10" t="s">
        <v>63</v>
      </c>
      <c r="D121" s="10" t="s">
        <v>130</v>
      </c>
      <c r="E121" s="10">
        <v>1245.78</v>
      </c>
    </row>
    <row r="122" spans="1:5" s="30" customFormat="1" ht="12.75">
      <c r="A122" s="6">
        <v>4</v>
      </c>
      <c r="B122" s="10" t="s">
        <v>131</v>
      </c>
      <c r="C122" s="10" t="s">
        <v>63</v>
      </c>
      <c r="D122" s="10" t="s">
        <v>132</v>
      </c>
      <c r="E122" s="10">
        <v>2381.46</v>
      </c>
    </row>
    <row r="123" spans="1:5" ht="12.75" hidden="1">
      <c r="A123" s="38"/>
      <c r="B123" s="38"/>
      <c r="C123" s="26"/>
      <c r="D123" s="26"/>
      <c r="E123" s="26"/>
    </row>
    <row r="124" spans="1:5" ht="12.75" hidden="1">
      <c r="A124" s="39"/>
      <c r="B124" s="39" t="s">
        <v>49</v>
      </c>
      <c r="C124" s="39"/>
      <c r="D124" s="39"/>
      <c r="E124" s="39">
        <f>E119+E120+E121+E122+E123</f>
        <v>6530.91</v>
      </c>
    </row>
    <row r="125" spans="1:5" ht="12.75" hidden="1">
      <c r="A125" s="40"/>
      <c r="B125" s="40"/>
      <c r="C125" s="40"/>
      <c r="D125" s="40"/>
      <c r="E125" s="40"/>
    </row>
    <row r="126" spans="1:5" ht="12.75" hidden="1">
      <c r="A126" s="41"/>
      <c r="B126" s="41" t="s">
        <v>60</v>
      </c>
      <c r="C126" s="41"/>
      <c r="D126" s="41"/>
      <c r="E126" s="41">
        <f>E9+E19+E28+E41+E51+E60+E70+E80+E90+E100+E115+E124</f>
        <v>248886.37999999998</v>
      </c>
    </row>
    <row r="127" spans="1:5" ht="12.75">
      <c r="A127" s="40"/>
      <c r="B127" s="40"/>
      <c r="C127" s="40"/>
      <c r="D127" s="40"/>
      <c r="E127" s="40"/>
    </row>
  </sheetData>
  <sheetProtection selectLockedCells="1" selectUnlockedCells="1"/>
  <mergeCells count="12">
    <mergeCell ref="A2:E2"/>
    <mergeCell ref="A11:E11"/>
    <mergeCell ref="A21:E21"/>
    <mergeCell ref="A30:E30"/>
    <mergeCell ref="A43:E43"/>
    <mergeCell ref="A53:E53"/>
    <mergeCell ref="A62:E62"/>
    <mergeCell ref="A72:E72"/>
    <mergeCell ref="A82:E82"/>
    <mergeCell ref="A92:E92"/>
    <mergeCell ref="A102:E102"/>
    <mergeCell ref="A117:E117"/>
  </mergeCells>
  <printOptions/>
  <pageMargins left="0.7875" right="0.7875" top="1.0527777777777778" bottom="1.0527777777777778" header="0.7875" footer="0.7875"/>
  <pageSetup horizontalDpi="300" verticalDpi="300" orientation="landscape" paperSize="9" scale="9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2018-01-23T13:57:39Z</cp:lastPrinted>
  <dcterms:modified xsi:type="dcterms:W3CDTF">2018-04-01T11:40:16Z</dcterms:modified>
  <cp:category/>
  <cp:version/>
  <cp:contentType/>
  <cp:contentStatus/>
  <cp:revision>303</cp:revision>
</cp:coreProperties>
</file>