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<sst xmlns="http://schemas.openxmlformats.org/spreadsheetml/2006/main" count="231" uniqueCount="92">
  <si>
    <t>ИНФОРМАЦИЯ О НАЧИСЛЕННЫХ, СОБРАННЫХ И ИЗРАСХОДОВАННЫХ СРЕДСТВАХ  ПО СОСТОЯНИЮ НА 30.11.2017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</si>
  <si>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</si>
  <si>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</si>
  <si>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</si>
  <si>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</si>
  <si>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</si>
  <si>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</si>
  <si>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</si>
  <si>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</si>
  <si>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30.11.2017 г</t>
  </si>
  <si>
    <t>Задолженность на 30.11.2017 г</t>
  </si>
  <si>
    <t>Дата заключения договора</t>
  </si>
  <si>
    <t>Улица</t>
  </si>
  <si>
    <t>Дом</t>
  </si>
  <si>
    <t>Украинский</t>
  </si>
  <si>
    <t>01.08.2012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</si>
  <si>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</si>
  <si>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</si>
  <si>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</si>
  <si>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</si>
  <si>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</si>
  <si>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</si>
  <si>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</si>
  <si>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</si>
  <si>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</si>
  <si>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</si>
  <si>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</si>
  <si>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</si>
  <si>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</si>
  <si>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</si>
  <si>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</si>
  <si>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</si>
  <si>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</si>
  <si>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</si>
  <si>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</si>
  <si>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</si>
  <si>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</si>
  <si>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</si>
  <si>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</si>
  <si>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</si>
  <si>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</si>
  <si>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Апрель 2017</t>
  </si>
  <si>
    <t>Вид работ</t>
  </si>
  <si>
    <t>Место проведения работ</t>
  </si>
  <si>
    <t>Сумма</t>
  </si>
  <si>
    <t>смена дверного блока (с изготовлением) вход в подвал (бомбоубежище)</t>
  </si>
  <si>
    <t>Украинский, 25</t>
  </si>
  <si>
    <t>частичный ремонт шиферной кровли</t>
  </si>
  <si>
    <t>кв.16</t>
  </si>
  <si>
    <t>ИТОГО</t>
  </si>
  <si>
    <t>Август 2017 г</t>
  </si>
  <si>
    <t>устранение течи кровли (герметизация обшивка ОЦ вокруг вытяжной трубы)</t>
  </si>
  <si>
    <t>2-й подъезд</t>
  </si>
  <si>
    <t>ВСЕГО</t>
  </si>
  <si>
    <t>Январь 2017 г</t>
  </si>
  <si>
    <t>обход и осмотр подвала и инженерных коммуникаций</t>
  </si>
  <si>
    <t>Украинский 25</t>
  </si>
  <si>
    <t>смена трубопровода ЦО</t>
  </si>
  <si>
    <t>кв.26</t>
  </si>
  <si>
    <t>Февраль 2017 г</t>
  </si>
  <si>
    <t>периодический осмотр вентканалов и дымоходов</t>
  </si>
  <si>
    <t>кв.1,3,6,7,10-17,19,22-26</t>
  </si>
  <si>
    <t>т/о УУЭЭ</t>
  </si>
  <si>
    <t>Март 2017</t>
  </si>
  <si>
    <t>т/о общедомовых приборов учета электроэнергии</t>
  </si>
  <si>
    <t>замена ламп в светильнике на светодиодные</t>
  </si>
  <si>
    <t>3-й подъезд</t>
  </si>
  <si>
    <t>гидравлические испытания внутридомовой системы ЦО</t>
  </si>
  <si>
    <t>остекленение оконных переплетов в подъезде</t>
  </si>
  <si>
    <t>1-й подъезд</t>
  </si>
  <si>
    <t>слив воды из системы</t>
  </si>
  <si>
    <t>закрытие отопительного периода</t>
  </si>
  <si>
    <t>Май 2017</t>
  </si>
  <si>
    <t>ремонт электроосвещения над входом в подъезд (смена ламп)</t>
  </si>
  <si>
    <t>благоустройство придомовой территории (окраска деревьев и бордюров)</t>
  </si>
  <si>
    <t>Июнь 2017</t>
  </si>
  <si>
    <t xml:space="preserve">Под 1,3 </t>
  </si>
  <si>
    <t>кв.1,3,8,11,13,14,15,16,17,18,19,21,23,24,25,26,27</t>
  </si>
  <si>
    <t>Июль 2017 г</t>
  </si>
  <si>
    <t>ППР ВРУ</t>
  </si>
  <si>
    <t>ППР ЩЭ (щитов этажных и ВРУ</t>
  </si>
  <si>
    <t>ремонт э/освещения в подъезде жилого дома</t>
  </si>
  <si>
    <t>дезинсекция подвальных помещений</t>
  </si>
  <si>
    <t>Сентябрь 2017 г</t>
  </si>
  <si>
    <t>промывка системы ЦО</t>
  </si>
  <si>
    <t>Октябрь 2017 г</t>
  </si>
  <si>
    <t xml:space="preserve">ремонт э/освещения в подъезде </t>
  </si>
  <si>
    <t>1,2,3-й подъезд</t>
  </si>
  <si>
    <t>ликвидация воздушных пробок в стояках</t>
  </si>
  <si>
    <t>кв. 3,6,9,7,8,10,5,2,11,4</t>
  </si>
  <si>
    <t>Ноябрь 2017 г</t>
  </si>
  <si>
    <t>установка прожектора во дворе и смена ламп светодиодных над подъездом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</si>
</sst>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wrapText="1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65">
          <cell r="E565">
            <v>5813.77</v>
          </cell>
          <cell r="F565">
            <v>35002.73</v>
          </cell>
          <cell r="G565">
            <v>85327.92000000003</v>
          </cell>
          <cell r="H565">
            <v>85638.62000000001</v>
          </cell>
          <cell r="I565">
            <v>26948.58</v>
          </cell>
          <cell r="J565">
            <v>93692.77</v>
          </cell>
          <cell r="K565">
            <v>5503.0700000000215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E567">
            <v>0</v>
          </cell>
          <cell r="F567">
            <v>-56827.94</v>
          </cell>
          <cell r="G567">
            <v>0</v>
          </cell>
          <cell r="H567">
            <v>0</v>
          </cell>
          <cell r="I567">
            <v>0</v>
          </cell>
          <cell r="J567">
            <v>-56827.94</v>
          </cell>
          <cell r="K567">
            <v>0</v>
          </cell>
        </row>
        <row r="568">
          <cell r="E568">
            <v>706.28</v>
          </cell>
          <cell r="F568">
            <v>21057.88</v>
          </cell>
          <cell r="G568">
            <v>3881.2200000000003</v>
          </cell>
          <cell r="H568">
            <v>4246.12</v>
          </cell>
          <cell r="I568">
            <v>0</v>
          </cell>
          <cell r="J568">
            <v>25304</v>
          </cell>
          <cell r="K568">
            <v>341.3800000000001</v>
          </cell>
        </row>
        <row r="569"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2">
          <cell r="E572">
            <v>4430.65</v>
          </cell>
          <cell r="F572">
            <v>-14661.130000000001</v>
          </cell>
          <cell r="G572">
            <v>25620.870000000003</v>
          </cell>
          <cell r="H572">
            <v>26341.93</v>
          </cell>
          <cell r="I572">
            <v>55841.33</v>
          </cell>
          <cell r="J572">
            <v>-44160.530000000006</v>
          </cell>
          <cell r="K572">
            <v>3709.590000000004</v>
          </cell>
        </row>
        <row r="573">
          <cell r="E573">
            <v>2785.44</v>
          </cell>
          <cell r="F573">
            <v>-2785.44</v>
          </cell>
          <cell r="G573">
            <v>38612.689999999995</v>
          </cell>
          <cell r="H573">
            <v>39302.76</v>
          </cell>
          <cell r="I573">
            <v>38612.689999999995</v>
          </cell>
          <cell r="J573">
            <v>-2095.369999999997</v>
          </cell>
          <cell r="K573">
            <v>2095.3699999999976</v>
          </cell>
        </row>
        <row r="574">
          <cell r="E574">
            <v>244.44</v>
          </cell>
          <cell r="F574">
            <v>-40531.45</v>
          </cell>
          <cell r="G574">
            <v>12145.34</v>
          </cell>
          <cell r="H574">
            <v>12394.660000000002</v>
          </cell>
          <cell r="I574">
            <v>11850</v>
          </cell>
          <cell r="J574">
            <v>-39986.78999999999</v>
          </cell>
          <cell r="K574">
            <v>-4.88000000000136</v>
          </cell>
        </row>
        <row r="575">
          <cell r="E575">
            <v>0</v>
          </cell>
          <cell r="F575">
            <v>0</v>
          </cell>
          <cell r="G575">
            <v>1013.3300000000002</v>
          </cell>
          <cell r="H575">
            <v>1017.0800000000002</v>
          </cell>
          <cell r="I575">
            <v>927.7400000000002</v>
          </cell>
          <cell r="J575">
            <v>89.33999999999992</v>
          </cell>
          <cell r="K575">
            <v>-3.75</v>
          </cell>
        </row>
        <row r="576">
          <cell r="E576">
            <v>217.05</v>
          </cell>
          <cell r="F576">
            <v>9507.65</v>
          </cell>
          <cell r="G576">
            <v>2212.19</v>
          </cell>
          <cell r="H576">
            <v>2257.5699999999997</v>
          </cell>
          <cell r="I576">
            <v>3057.12</v>
          </cell>
          <cell r="J576">
            <v>8708.1</v>
          </cell>
          <cell r="K576">
            <v>171.67000000000027</v>
          </cell>
        </row>
        <row r="577">
          <cell r="E577">
            <v>6.27</v>
          </cell>
          <cell r="F577">
            <v>287.8</v>
          </cell>
          <cell r="G577">
            <v>65.10000000000001</v>
          </cell>
          <cell r="H577">
            <v>66.38999999999999</v>
          </cell>
          <cell r="I577">
            <v>0</v>
          </cell>
          <cell r="J577">
            <v>354.19</v>
          </cell>
          <cell r="K577">
            <v>4.980000000000017</v>
          </cell>
        </row>
        <row r="578">
          <cell r="E578">
            <v>1254.66</v>
          </cell>
          <cell r="F578">
            <v>-1254.66</v>
          </cell>
          <cell r="G578">
            <v>20291.360000000004</v>
          </cell>
          <cell r="H578">
            <v>20632.670000000002</v>
          </cell>
          <cell r="I578">
            <v>20291.360000000004</v>
          </cell>
          <cell r="J578">
            <v>-913.3500000000038</v>
          </cell>
          <cell r="K578">
            <v>913.3500000000038</v>
          </cell>
        </row>
        <row r="579">
          <cell r="E579">
            <v>745.15</v>
          </cell>
          <cell r="F579">
            <v>-23690.03</v>
          </cell>
          <cell r="G579">
            <v>7590.939999999999</v>
          </cell>
          <cell r="H579">
            <v>7746.770000000001</v>
          </cell>
          <cell r="I579">
            <v>14972.701040000002</v>
          </cell>
          <cell r="J579">
            <v>-30915.961040000002</v>
          </cell>
          <cell r="K579">
            <v>589.3199999999966</v>
          </cell>
        </row>
        <row r="580">
          <cell r="E580">
            <v>193.56</v>
          </cell>
          <cell r="F580">
            <v>815.55</v>
          </cell>
          <cell r="G580">
            <v>1973.7300000000002</v>
          </cell>
          <cell r="H580">
            <v>2014.1799999999998</v>
          </cell>
          <cell r="I580">
            <v>0</v>
          </cell>
          <cell r="J580">
            <v>2829.7299999999996</v>
          </cell>
          <cell r="K580">
            <v>153.11000000000047</v>
          </cell>
        </row>
        <row r="582">
          <cell r="E582">
            <v>4142.81</v>
          </cell>
          <cell r="F582">
            <v>-4173.19</v>
          </cell>
          <cell r="G582">
            <v>60803.64000000001</v>
          </cell>
          <cell r="H582">
            <v>61025.02999999999</v>
          </cell>
          <cell r="I582">
            <v>60803.64000000001</v>
          </cell>
          <cell r="J582">
            <v>-3951.8000000000175</v>
          </cell>
          <cell r="K582">
            <v>3921.420000000013</v>
          </cell>
        </row>
        <row r="583">
          <cell r="E583">
            <v>0</v>
          </cell>
          <cell r="F583">
            <v>0</v>
          </cell>
          <cell r="G583">
            <v>3238.5499999999993</v>
          </cell>
          <cell r="H583">
            <v>3029.9099999999994</v>
          </cell>
          <cell r="I583">
            <v>3065.4899999999993</v>
          </cell>
          <cell r="J583">
            <v>-35.579999999999814</v>
          </cell>
          <cell r="K583">
            <v>208.63999999999982</v>
          </cell>
        </row>
        <row r="584">
          <cell r="E584">
            <v>0</v>
          </cell>
          <cell r="F584">
            <v>0</v>
          </cell>
          <cell r="G584">
            <v>16388.19</v>
          </cell>
          <cell r="H584">
            <v>15036.139999999998</v>
          </cell>
          <cell r="I584">
            <v>15681.66</v>
          </cell>
          <cell r="J584">
            <v>-645.5200000000015</v>
          </cell>
          <cell r="K584">
            <v>1352.0500000000015</v>
          </cell>
        </row>
        <row r="585">
          <cell r="E585">
            <v>464.53999999999996</v>
          </cell>
          <cell r="F585">
            <v>1086.22</v>
          </cell>
          <cell r="G585">
            <v>6356.819999999999</v>
          </cell>
          <cell r="H585">
            <v>6404.910000000001</v>
          </cell>
          <cell r="I585">
            <v>0</v>
          </cell>
          <cell r="J585">
            <v>7491.13</v>
          </cell>
          <cell r="K585">
            <v>416.44999999999754</v>
          </cell>
        </row>
        <row r="586">
          <cell r="E586">
            <v>2596.19</v>
          </cell>
          <cell r="F586">
            <v>-2596.19</v>
          </cell>
          <cell r="G586">
            <v>38103.840000000004</v>
          </cell>
          <cell r="H586">
            <v>38242.61</v>
          </cell>
          <cell r="I586">
            <v>38103.840000000004</v>
          </cell>
          <cell r="J586">
            <v>-2457.4200000000055</v>
          </cell>
          <cell r="K586">
            <v>2457.4200000000055</v>
          </cell>
        </row>
        <row r="587">
          <cell r="E587">
            <v>3452.36</v>
          </cell>
          <cell r="F587">
            <v>-3452.36</v>
          </cell>
          <cell r="G587">
            <v>50669.75999999998</v>
          </cell>
          <cell r="H587">
            <v>50854.28999999999</v>
          </cell>
          <cell r="I587">
            <v>50669.75999999998</v>
          </cell>
          <cell r="J587">
            <v>-3267.829999999987</v>
          </cell>
          <cell r="K587">
            <v>3267.829999999987</v>
          </cell>
        </row>
        <row r="588">
          <cell r="E588">
            <v>4028.97</v>
          </cell>
          <cell r="F588">
            <v>-4028.97</v>
          </cell>
          <cell r="G588">
            <v>44677.87</v>
          </cell>
          <cell r="H588">
            <v>45594.79000000001</v>
          </cell>
          <cell r="I588">
            <v>44677.87</v>
          </cell>
          <cell r="J588">
            <v>-3112.049999999995</v>
          </cell>
          <cell r="K588">
            <v>3112.0499999999956</v>
          </cell>
        </row>
        <row r="589">
          <cell r="E589">
            <v>2569.97</v>
          </cell>
          <cell r="F589">
            <v>-2569.97</v>
          </cell>
          <cell r="G589">
            <v>36482.159999999996</v>
          </cell>
          <cell r="H589">
            <v>36615.01</v>
          </cell>
          <cell r="I589">
            <v>36482.159999999996</v>
          </cell>
          <cell r="J589">
            <v>-2437.1199999999953</v>
          </cell>
          <cell r="K589">
            <v>2437.1199999999953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F36" sqref="F36"/>
    </sheetView>
  </sheetViews>
  <sheetFormatPr defaultColWidth="12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0" style="0" hidden="1" customWidth="1"/>
    <col min="5" max="5" width="18.7109375" style="0" customWidth="1"/>
    <col min="6" max="6" width="18.8515625" style="0" customWidth="1"/>
    <col min="7" max="7" width="19.00390625" style="0" customWidth="1"/>
    <col min="8" max="8" width="18.28125" style="0" customWidth="1"/>
    <col min="9" max="9" width="21.140625" style="0" customWidth="1"/>
    <col min="10" max="10" width="18.140625" style="0" customWidth="1"/>
    <col min="11" max="11" width="22.00390625" style="0" customWidth="1"/>
    <col min="12" max="12" width="17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8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18</v>
      </c>
      <c r="B5" s="5" t="s">
        <v>14</v>
      </c>
      <c r="C5" s="5">
        <v>25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свод'!E565</f>
        <v>5813.77</v>
      </c>
      <c r="F6" s="4">
        <f>'[1]Лицевые счета домов свод'!F565</f>
        <v>35002.73</v>
      </c>
      <c r="G6" s="4">
        <f>'[1]Лицевые счета домов свод'!G565</f>
        <v>85327.92000000003</v>
      </c>
      <c r="H6" s="4">
        <f>'[1]Лицевые счета домов свод'!H565</f>
        <v>85638.62000000001</v>
      </c>
      <c r="I6" s="4">
        <f>'[1]Лицевые счета домов свод'!I565</f>
        <v>26948.58</v>
      </c>
      <c r="J6" s="4">
        <f>'[1]Лицевые счета домов свод'!J565</f>
        <v>93692.77</v>
      </c>
      <c r="K6" s="4">
        <f>'[1]Лицевые счета домов свод'!K565</f>
        <v>5503.0700000000215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свод'!E566</f>
        <v>0</v>
      </c>
      <c r="F7" s="4">
        <f>'[1]Лицевые счета домов свод'!F566</f>
        <v>0</v>
      </c>
      <c r="G7" s="4">
        <f>'[1]Лицевые счета домов свод'!G566</f>
        <v>0</v>
      </c>
      <c r="H7" s="4">
        <f>'[1]Лицевые счета домов свод'!H566</f>
        <v>0</v>
      </c>
      <c r="I7" s="4">
        <f>'[1]Лицевые счета домов свод'!I566</f>
        <v>0</v>
      </c>
      <c r="J7" s="4">
        <f>'[1]Лицевые счета домов свод'!J566</f>
        <v>0</v>
      </c>
      <c r="K7" s="4">
        <f>'[1]Лицевые счета домов свод'!K566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свод'!E567</f>
        <v>0</v>
      </c>
      <c r="F8" s="4">
        <f>'[1]Лицевые счета домов свод'!F567</f>
        <v>-56827.94</v>
      </c>
      <c r="G8" s="4">
        <f>'[1]Лицевые счета домов свод'!G567</f>
        <v>0</v>
      </c>
      <c r="H8" s="4">
        <f>'[1]Лицевые счета домов свод'!H567</f>
        <v>0</v>
      </c>
      <c r="I8" s="4">
        <f>'[1]Лицевые счета домов свод'!I567</f>
        <v>0</v>
      </c>
      <c r="J8" s="4">
        <f>'[1]Лицевые счета домов свод'!J567</f>
        <v>-56827.94</v>
      </c>
      <c r="K8" s="4">
        <f>'[1]Лицевые счета домов свод'!K567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свод'!E568</f>
        <v>706.28</v>
      </c>
      <c r="F9" s="4">
        <f>'[1]Лицевые счета домов свод'!F568</f>
        <v>21057.88</v>
      </c>
      <c r="G9" s="4">
        <f>'[1]Лицевые счета домов свод'!G568</f>
        <v>3881.2200000000003</v>
      </c>
      <c r="H9" s="4">
        <f>'[1]Лицевые счета домов свод'!H568</f>
        <v>4246.12</v>
      </c>
      <c r="I9" s="4">
        <f>'[1]Лицевые счета домов свод'!I568</f>
        <v>0</v>
      </c>
      <c r="J9" s="4">
        <f>'[1]Лицевые счета домов свод'!J568</f>
        <v>25304</v>
      </c>
      <c r="K9" s="4">
        <f>'[1]Лицевые счета домов свод'!K568</f>
        <v>341.3800000000001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свод'!E569</f>
        <v>0</v>
      </c>
      <c r="F10" s="4">
        <f>'[1]Лицевые счета домов свод'!F569</f>
        <v>0</v>
      </c>
      <c r="G10" s="4">
        <f>'[1]Лицевые счета домов свод'!G569</f>
        <v>0</v>
      </c>
      <c r="H10" s="4">
        <f>'[1]Лицевые счета домов свод'!H569</f>
        <v>0</v>
      </c>
      <c r="I10" s="4">
        <f>'[1]Лицевые счета домов свод'!I569</f>
        <v>0</v>
      </c>
      <c r="J10" s="4">
        <f>'[1]Лицевые счета домов свод'!J569</f>
        <v>0</v>
      </c>
      <c r="K10" s="4">
        <f>'[1]Лицевые счета домов свод'!K569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свод'!E570</f>
        <v>0</v>
      </c>
      <c r="F11" s="4">
        <f>'[1]Лицевые счета домов свод'!F570</f>
        <v>0</v>
      </c>
      <c r="G11" s="4">
        <f>'[1]Лицевые счета домов свод'!G570</f>
        <v>0</v>
      </c>
      <c r="H11" s="4">
        <f>'[1]Лицевые счета домов свод'!H570</f>
        <v>0</v>
      </c>
      <c r="I11" s="4">
        <f>'[1]Лицевые счета домов свод'!I570</f>
        <v>0</v>
      </c>
      <c r="J11" s="4">
        <f>'[1]Лицевые счета домов свод'!J570</f>
        <v>0</v>
      </c>
      <c r="K11" s="4">
        <f>'[1]Лицевые счета домов свод'!K570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6520.05</v>
      </c>
      <c r="F12" s="4">
        <f>SUM(F6:F11)</f>
        <v>-767.3299999999945</v>
      </c>
      <c r="G12" s="4">
        <f>SUM(G6:G11)</f>
        <v>89209.14000000003</v>
      </c>
      <c r="H12" s="4">
        <f>SUM(H6:H11)</f>
        <v>89884.74</v>
      </c>
      <c r="I12" s="4">
        <f>SUM(I6:I11)</f>
        <v>26948.58</v>
      </c>
      <c r="J12" s="4">
        <f>SUM(J6:J11)</f>
        <v>62168.83</v>
      </c>
      <c r="K12" s="4">
        <f>SUM(K6:K11)</f>
        <v>5844.450000000022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свод'!E572</f>
        <v>4430.65</v>
      </c>
      <c r="F13" s="4">
        <f>'[1]Лицевые счета домов свод'!F572</f>
        <v>-14661.130000000001</v>
      </c>
      <c r="G13" s="4">
        <f>'[1]Лицевые счета домов свод'!G572</f>
        <v>25620.870000000003</v>
      </c>
      <c r="H13" s="4">
        <f>'[1]Лицевые счета домов свод'!H572</f>
        <v>26341.93</v>
      </c>
      <c r="I13" s="4">
        <f>'[1]Лицевые счета домов свод'!I572</f>
        <v>55841.33</v>
      </c>
      <c r="J13" s="4">
        <f>'[1]Лицевые счета домов свод'!J572</f>
        <v>-44160.530000000006</v>
      </c>
      <c r="K13" s="4">
        <f>'[1]Лицевые счета домов свод'!K572</f>
        <v>3709.590000000004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свод'!E573</f>
        <v>2785.44</v>
      </c>
      <c r="F14" s="4">
        <f>'[1]Лицевые счета домов свод'!F573</f>
        <v>-2785.44</v>
      </c>
      <c r="G14" s="4">
        <f>'[1]Лицевые счета домов свод'!G573</f>
        <v>38612.689999999995</v>
      </c>
      <c r="H14" s="4">
        <f>'[1]Лицевые счета домов свод'!H573</f>
        <v>39302.76</v>
      </c>
      <c r="I14" s="4">
        <f>'[1]Лицевые счета домов свод'!I573</f>
        <v>38612.689999999995</v>
      </c>
      <c r="J14" s="4">
        <f>'[1]Лицевые счета домов свод'!J573</f>
        <v>-2095.369999999997</v>
      </c>
      <c r="K14" s="4">
        <f>'[1]Лицевые счета домов свод'!K573</f>
        <v>2095.3699999999976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свод'!E574</f>
        <v>244.44</v>
      </c>
      <c r="F15" s="4">
        <f>'[1]Лицевые счета домов свод'!F574</f>
        <v>-40531.45</v>
      </c>
      <c r="G15" s="4">
        <f>'[1]Лицевые счета домов свод'!G574</f>
        <v>12145.34</v>
      </c>
      <c r="H15" s="4">
        <f>'[1]Лицевые счета домов свод'!H574</f>
        <v>12394.660000000002</v>
      </c>
      <c r="I15" s="4">
        <f>'[1]Лицевые счета домов свод'!I574</f>
        <v>11850</v>
      </c>
      <c r="J15" s="4">
        <f>'[1]Лицевые счета домов свод'!J574</f>
        <v>-39986.78999999999</v>
      </c>
      <c r="K15" s="4">
        <f>'[1]Лицевые счета домов свод'!K574</f>
        <v>-4.88000000000136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свод'!E575</f>
        <v>0</v>
      </c>
      <c r="F16" s="4">
        <f>'[1]Лицевые счета домов свод'!F575</f>
        <v>0</v>
      </c>
      <c r="G16" s="4">
        <f>'[1]Лицевые счета домов свод'!G575</f>
        <v>1013.3300000000002</v>
      </c>
      <c r="H16" s="4">
        <f>'[1]Лицевые счета домов свод'!H575</f>
        <v>1017.0800000000002</v>
      </c>
      <c r="I16" s="4">
        <f>'[1]Лицевые счета домов свод'!I575</f>
        <v>927.7400000000002</v>
      </c>
      <c r="J16" s="4">
        <f>'[1]Лицевые счета домов свод'!J575</f>
        <v>89.33999999999992</v>
      </c>
      <c r="K16" s="4">
        <f>'[1]Лицевые счета домов свод'!K575</f>
        <v>-3.75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свод'!E576</f>
        <v>217.05</v>
      </c>
      <c r="F17" s="4">
        <f>'[1]Лицевые счета домов свод'!F576</f>
        <v>9507.65</v>
      </c>
      <c r="G17" s="4">
        <f>'[1]Лицевые счета домов свод'!G576</f>
        <v>2212.19</v>
      </c>
      <c r="H17" s="4">
        <f>'[1]Лицевые счета домов свод'!H576</f>
        <v>2257.5699999999997</v>
      </c>
      <c r="I17" s="4">
        <f>'[1]Лицевые счета домов свод'!I576</f>
        <v>3057.12</v>
      </c>
      <c r="J17" s="4">
        <f>'[1]Лицевые счета домов свод'!J576</f>
        <v>8708.1</v>
      </c>
      <c r="K17" s="4">
        <f>'[1]Лицевые счета домов свод'!K576</f>
        <v>171.67000000000027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4">
        <f>'[1]Лицевые счета домов свод'!E577</f>
        <v>6.27</v>
      </c>
      <c r="F18" s="4">
        <f>'[1]Лицевые счета домов свод'!F577</f>
        <v>287.8</v>
      </c>
      <c r="G18" s="4">
        <f>'[1]Лицевые счета домов свод'!G577</f>
        <v>65.10000000000001</v>
      </c>
      <c r="H18" s="4">
        <f>'[1]Лицевые счета домов свод'!H577</f>
        <v>66.38999999999999</v>
      </c>
      <c r="I18" s="4">
        <f>'[1]Лицевые счета домов свод'!I577</f>
        <v>0</v>
      </c>
      <c r="J18" s="4">
        <f>'[1]Лицевые счета домов свод'!J577</f>
        <v>354.19</v>
      </c>
      <c r="K18" s="4">
        <f>'[1]Лицевые счета домов свод'!K577</f>
        <v>4.980000000000017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свод'!E578</f>
        <v>1254.66</v>
      </c>
      <c r="F19" s="4">
        <f>'[1]Лицевые счета домов свод'!F578</f>
        <v>-1254.66</v>
      </c>
      <c r="G19" s="4">
        <f>'[1]Лицевые счета домов свод'!G578</f>
        <v>20291.360000000004</v>
      </c>
      <c r="H19" s="4">
        <f>'[1]Лицевые счета домов свод'!H578</f>
        <v>20632.670000000002</v>
      </c>
      <c r="I19" s="4">
        <f>'[1]Лицевые счета домов свод'!I578</f>
        <v>20291.360000000004</v>
      </c>
      <c r="J19" s="4">
        <f>'[1]Лицевые счета домов свод'!J578</f>
        <v>-913.3500000000038</v>
      </c>
      <c r="K19" s="4">
        <f>'[1]Лицевые счета домов свод'!K578</f>
        <v>913.3500000000038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свод'!E579</f>
        <v>745.15</v>
      </c>
      <c r="F20" s="4">
        <f>'[1]Лицевые счета домов свод'!F579</f>
        <v>-23690.03</v>
      </c>
      <c r="G20" s="4">
        <f>'[1]Лицевые счета домов свод'!G579</f>
        <v>7590.939999999999</v>
      </c>
      <c r="H20" s="4">
        <f>'[1]Лицевые счета домов свод'!H579</f>
        <v>7746.770000000001</v>
      </c>
      <c r="I20" s="4">
        <f>'[1]Лицевые счета домов свод'!I579</f>
        <v>14972.701040000002</v>
      </c>
      <c r="J20" s="4">
        <f>'[1]Лицевые счета домов свод'!J579</f>
        <v>-30915.961040000002</v>
      </c>
      <c r="K20" s="4">
        <f>'[1]Лицевые счета домов свод'!K579</f>
        <v>589.3199999999966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свод'!E580</f>
        <v>193.56</v>
      </c>
      <c r="F21" s="4">
        <f>'[1]Лицевые счета домов свод'!F580</f>
        <v>815.55</v>
      </c>
      <c r="G21" s="4">
        <f>'[1]Лицевые счета домов свод'!G580</f>
        <v>1973.7300000000002</v>
      </c>
      <c r="H21" s="4">
        <f>'[1]Лицевые счета домов свод'!H580</f>
        <v>2014.1799999999998</v>
      </c>
      <c r="I21" s="4">
        <f>'[1]Лицевые счета домов свод'!I580</f>
        <v>0</v>
      </c>
      <c r="J21" s="4">
        <f>'[1]Лицевые счета домов свод'!J580</f>
        <v>2829.7299999999996</v>
      </c>
      <c r="K21" s="4">
        <f>'[1]Лицевые счета домов свод'!K580</f>
        <v>153.11000000000047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9877.220000000001</v>
      </c>
      <c r="F22" s="4">
        <f>SUM(F13:F21)</f>
        <v>-72311.70999999999</v>
      </c>
      <c r="G22" s="4">
        <f>SUM(G13:G21)</f>
        <v>109525.55000000002</v>
      </c>
      <c r="H22" s="4">
        <f>SUM(H13:H21)</f>
        <v>111774.01000000001</v>
      </c>
      <c r="I22" s="8">
        <f>SUM(I13:I21)</f>
        <v>145552.94104</v>
      </c>
      <c r="J22" s="8">
        <f>SUM(J13:J21)</f>
        <v>-106090.64104000002</v>
      </c>
      <c r="K22" s="8">
        <f>SUM(K13:K21)</f>
        <v>7628.76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свод'!E582</f>
        <v>4142.81</v>
      </c>
      <c r="F23" s="4">
        <f>'[1]Лицевые счета домов свод'!F582</f>
        <v>-4173.19</v>
      </c>
      <c r="G23" s="4">
        <f>'[1]Лицевые счета домов свод'!G582</f>
        <v>60803.64000000001</v>
      </c>
      <c r="H23" s="4">
        <f>'[1]Лицевые счета домов свод'!H582</f>
        <v>61025.02999999999</v>
      </c>
      <c r="I23" s="4">
        <f>'[1]Лицевые счета домов свод'!I582</f>
        <v>60803.64000000001</v>
      </c>
      <c r="J23" s="4">
        <f>'[1]Лицевые счета домов свод'!J582</f>
        <v>-3951.8000000000175</v>
      </c>
      <c r="K23" s="4">
        <f>'[1]Лицевые счета домов свод'!K582</f>
        <v>3921.420000000013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свод'!E583</f>
        <v>0</v>
      </c>
      <c r="F24" s="4">
        <f>'[1]Лицевые счета домов свод'!F583</f>
        <v>0</v>
      </c>
      <c r="G24" s="4">
        <f>'[1]Лицевые счета домов свод'!G583</f>
        <v>3238.5499999999993</v>
      </c>
      <c r="H24" s="4">
        <f>'[1]Лицевые счета домов свод'!H583</f>
        <v>3029.9099999999994</v>
      </c>
      <c r="I24" s="4">
        <f>'[1]Лицевые счета домов свод'!I583</f>
        <v>3065.4899999999993</v>
      </c>
      <c r="J24" s="4">
        <f>'[1]Лицевые счета домов свод'!J583</f>
        <v>-35.579999999999814</v>
      </c>
      <c r="K24" s="4">
        <f>'[1]Лицевые счета домов свод'!K583</f>
        <v>208.63999999999982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свод'!E584</f>
        <v>0</v>
      </c>
      <c r="F25" s="4">
        <f>'[1]Лицевые счета домов свод'!F584</f>
        <v>0</v>
      </c>
      <c r="G25" s="4">
        <f>'[1]Лицевые счета домов свод'!G584</f>
        <v>16388.19</v>
      </c>
      <c r="H25" s="4">
        <f>'[1]Лицевые счета домов свод'!H584</f>
        <v>15036.139999999998</v>
      </c>
      <c r="I25" s="4">
        <f>'[1]Лицевые счета домов свод'!I584</f>
        <v>15681.66</v>
      </c>
      <c r="J25" s="4">
        <f>'[1]Лицевые счета домов свод'!J584</f>
        <v>-645.5200000000015</v>
      </c>
      <c r="K25" s="4">
        <f>'[1]Лицевые счета домов свод'!K584</f>
        <v>1352.0500000000015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свод'!E585</f>
        <v>464.53999999999996</v>
      </c>
      <c r="F26" s="4">
        <f>'[1]Лицевые счета домов свод'!F585</f>
        <v>1086.22</v>
      </c>
      <c r="G26" s="4">
        <f>'[1]Лицевые счета домов свод'!G585</f>
        <v>6356.819999999999</v>
      </c>
      <c r="H26" s="4">
        <f>'[1]Лицевые счета домов свод'!H585</f>
        <v>6404.910000000001</v>
      </c>
      <c r="I26" s="4">
        <f>'[1]Лицевые счета домов свод'!I585</f>
        <v>0</v>
      </c>
      <c r="J26" s="4">
        <f>'[1]Лицевые счета домов свод'!J585</f>
        <v>7491.13</v>
      </c>
      <c r="K26" s="4">
        <f>'[1]Лицевые счета домов свод'!K585</f>
        <v>416.44999999999754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свод'!E586</f>
        <v>2596.19</v>
      </c>
      <c r="F27" s="4">
        <f>'[1]Лицевые счета домов свод'!F586</f>
        <v>-2596.19</v>
      </c>
      <c r="G27" s="4">
        <f>'[1]Лицевые счета домов свод'!G586</f>
        <v>38103.840000000004</v>
      </c>
      <c r="H27" s="4">
        <f>'[1]Лицевые счета домов свод'!H586</f>
        <v>38242.61</v>
      </c>
      <c r="I27" s="4">
        <f>'[1]Лицевые счета домов свод'!I586</f>
        <v>38103.840000000004</v>
      </c>
      <c r="J27" s="4">
        <f>'[1]Лицевые счета домов свод'!J586</f>
        <v>-2457.4200000000055</v>
      </c>
      <c r="K27" s="4">
        <f>'[1]Лицевые счета домов свод'!K586</f>
        <v>2457.4200000000055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свод'!E587</f>
        <v>3452.36</v>
      </c>
      <c r="F28" s="4">
        <f>'[1]Лицевые счета домов свод'!F587</f>
        <v>-3452.36</v>
      </c>
      <c r="G28" s="4">
        <f>'[1]Лицевые счета домов свод'!G587</f>
        <v>50669.75999999998</v>
      </c>
      <c r="H28" s="4">
        <f>'[1]Лицевые счета домов свод'!H587</f>
        <v>50854.28999999999</v>
      </c>
      <c r="I28" s="4">
        <f>'[1]Лицевые счета домов свод'!I587</f>
        <v>50669.75999999998</v>
      </c>
      <c r="J28" s="4">
        <f>'[1]Лицевые счета домов свод'!J587</f>
        <v>-3267.829999999987</v>
      </c>
      <c r="K28" s="4">
        <f>'[1]Лицевые счета домов свод'!K587</f>
        <v>3267.829999999987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свод'!E588</f>
        <v>4028.97</v>
      </c>
      <c r="F29" s="4">
        <f>'[1]Лицевые счета домов свод'!F588</f>
        <v>-4028.97</v>
      </c>
      <c r="G29" s="4">
        <f>'[1]Лицевые счета домов свод'!G588</f>
        <v>44677.87</v>
      </c>
      <c r="H29" s="4">
        <f>'[1]Лицевые счета домов свод'!H588</f>
        <v>45594.79000000001</v>
      </c>
      <c r="I29" s="4">
        <f>'[1]Лицевые счета домов свод'!I588</f>
        <v>44677.87</v>
      </c>
      <c r="J29" s="4">
        <f>'[1]Лицевые счета домов свод'!J588</f>
        <v>-3112.049999999995</v>
      </c>
      <c r="K29" s="4">
        <f>'[1]Лицевые счета домов свод'!K588</f>
        <v>3112.0499999999956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свод'!E589</f>
        <v>2569.97</v>
      </c>
      <c r="F30" s="4">
        <f>'[1]Лицевые счета домов свод'!F589</f>
        <v>-2569.97</v>
      </c>
      <c r="G30" s="4">
        <f>'[1]Лицевые счета домов свод'!G589</f>
        <v>36482.159999999996</v>
      </c>
      <c r="H30" s="4">
        <f>'[1]Лицевые счета домов свод'!H589</f>
        <v>36615.01</v>
      </c>
      <c r="I30" s="4">
        <f>'[1]Лицевые счета домов свод'!I589</f>
        <v>36482.159999999996</v>
      </c>
      <c r="J30" s="4">
        <f>'[1]Лицевые счета домов свод'!J589</f>
        <v>-2437.1199999999953</v>
      </c>
      <c r="K30" s="4">
        <f>'[1]Лицевые счета домов свод'!K589</f>
        <v>2437.1199999999953</v>
      </c>
      <c r="L30" s="3"/>
    </row>
    <row r="31" spans="1:12" s="2" customFormat="1" ht="12.75">
      <c r="A31" s="3">
        <v>18</v>
      </c>
      <c r="B31" s="5" t="s">
        <v>14</v>
      </c>
      <c r="C31" s="5">
        <v>25</v>
      </c>
      <c r="D31" s="3"/>
      <c r="E31" s="4">
        <f>SUM(E23:E30)+E12+E22</f>
        <v>33652.11</v>
      </c>
      <c r="F31" s="4">
        <f>SUM(F23:F30)+F12+F22</f>
        <v>-88813.49999999999</v>
      </c>
      <c r="G31" s="4">
        <f>SUM(G23:G30)+G12+G22</f>
        <v>455455.52</v>
      </c>
      <c r="H31" s="4">
        <f>SUM(H23:H30)+H12+H22</f>
        <v>458461.44</v>
      </c>
      <c r="I31" s="8">
        <f>SUM(I23:I30)+I12+I22</f>
        <v>421985.94104</v>
      </c>
      <c r="J31" s="8">
        <f>SUM(J23:J30)+J12+J22</f>
        <v>-52338.00104000002</v>
      </c>
      <c r="K31" s="8">
        <f>SUM(K23:K30)+K12+K22</f>
        <v>30646.190000000017</v>
      </c>
      <c r="L31" s="5" t="s">
        <v>15</v>
      </c>
    </row>
    <row r="32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 topLeftCell="A1">
      <selection activeCell="H32" sqref="H32"/>
    </sheetView>
  </sheetViews>
  <sheetFormatPr defaultColWidth="12.57421875" defaultRowHeight="12.75"/>
  <cols>
    <col min="1" max="1" width="10.28125" style="0" customWidth="1"/>
    <col min="2" max="2" width="45.140625" style="0" customWidth="1"/>
    <col min="3" max="3" width="27.7109375" style="0" customWidth="1"/>
    <col min="4" max="4" width="37.8515625" style="0" customWidth="1"/>
    <col min="5" max="5" width="18.7109375" style="0" customWidth="1"/>
    <col min="6" max="16384" width="11.57421875" style="0" customWidth="1"/>
  </cols>
  <sheetData>
    <row r="1" spans="1:5" s="10" customFormat="1" ht="12.75">
      <c r="A1" s="9" t="s">
        <v>41</v>
      </c>
      <c r="B1" s="9"/>
      <c r="C1" s="9"/>
      <c r="D1" s="9"/>
      <c r="E1" s="9"/>
    </row>
    <row r="2" spans="1:5" s="2" customFormat="1" ht="12.75">
      <c r="A2" s="11" t="s">
        <v>1</v>
      </c>
      <c r="B2" s="12" t="s">
        <v>42</v>
      </c>
      <c r="C2" s="12" t="s">
        <v>2</v>
      </c>
      <c r="D2" s="12" t="s">
        <v>43</v>
      </c>
      <c r="E2" s="12" t="s">
        <v>44</v>
      </c>
    </row>
    <row r="3" spans="1:5" s="2" customFormat="1" ht="59.25" customHeight="1">
      <c r="A3" s="5">
        <v>1</v>
      </c>
      <c r="B3" s="13" t="s">
        <v>45</v>
      </c>
      <c r="C3" s="5" t="s">
        <v>46</v>
      </c>
      <c r="D3" s="5"/>
      <c r="E3" s="5">
        <v>10882.84</v>
      </c>
    </row>
    <row r="4" spans="1:5" s="2" customFormat="1" ht="12.75">
      <c r="A4" s="5">
        <v>2</v>
      </c>
      <c r="B4" s="13" t="s">
        <v>47</v>
      </c>
      <c r="C4" s="5" t="s">
        <v>46</v>
      </c>
      <c r="D4" s="5" t="s">
        <v>48</v>
      </c>
      <c r="E4" s="5">
        <v>9920.2</v>
      </c>
    </row>
    <row r="5" spans="1:5" s="2" customFormat="1" ht="12.75" hidden="1">
      <c r="A5" s="5"/>
      <c r="B5" s="5" t="s">
        <v>49</v>
      </c>
      <c r="C5" s="5"/>
      <c r="D5" s="5"/>
      <c r="E5" s="5">
        <f>E3+E4</f>
        <v>20803.04</v>
      </c>
    </row>
    <row r="6" spans="1:5" s="2" customFormat="1" ht="12.75" hidden="1">
      <c r="A6" s="3"/>
      <c r="B6" s="3"/>
      <c r="C6" s="3"/>
      <c r="D6" s="3"/>
      <c r="E6" s="3"/>
    </row>
    <row r="7" spans="1:5" s="10" customFormat="1" ht="24" customHeight="1">
      <c r="A7" s="14" t="s">
        <v>50</v>
      </c>
      <c r="B7" s="14"/>
      <c r="C7" s="14"/>
      <c r="D7" s="14"/>
      <c r="E7" s="14"/>
    </row>
    <row r="8" spans="1:5" s="2" customFormat="1" ht="12.75">
      <c r="A8" s="11" t="s">
        <v>1</v>
      </c>
      <c r="B8" s="12" t="s">
        <v>42</v>
      </c>
      <c r="C8" s="12" t="s">
        <v>2</v>
      </c>
      <c r="D8" s="12" t="s">
        <v>43</v>
      </c>
      <c r="E8" s="12" t="s">
        <v>44</v>
      </c>
    </row>
    <row r="9" spans="1:5" s="2" customFormat="1" ht="30.75" customHeight="1">
      <c r="A9" s="5">
        <v>1</v>
      </c>
      <c r="B9" s="6" t="s">
        <v>51</v>
      </c>
      <c r="C9" s="5" t="s">
        <v>46</v>
      </c>
      <c r="D9" s="5" t="s">
        <v>52</v>
      </c>
      <c r="E9" s="5">
        <v>6145.54</v>
      </c>
    </row>
    <row r="10" spans="1:5" s="2" customFormat="1" ht="12.75" hidden="1">
      <c r="A10" s="5">
        <v>2</v>
      </c>
      <c r="B10" s="11"/>
      <c r="C10" s="11"/>
      <c r="D10" s="11"/>
      <c r="E10" s="11"/>
    </row>
    <row r="11" spans="1:5" s="2" customFormat="1" ht="12.75" hidden="1">
      <c r="A11" s="5">
        <v>3</v>
      </c>
      <c r="B11" s="5"/>
      <c r="C11" s="5"/>
      <c r="D11" s="5"/>
      <c r="E11" s="5"/>
    </row>
    <row r="12" spans="1:5" s="2" customFormat="1" ht="12.75" hidden="1">
      <c r="A12" s="5"/>
      <c r="B12" s="5" t="s">
        <v>49</v>
      </c>
      <c r="C12" s="5"/>
      <c r="D12" s="5"/>
      <c r="E12" s="5">
        <f>E10+E9+E11</f>
        <v>6145.54</v>
      </c>
    </row>
    <row r="13" spans="1:5" s="2" customFormat="1" ht="12.75" hidden="1">
      <c r="A13" s="3"/>
      <c r="B13" s="3"/>
      <c r="C13" s="3"/>
      <c r="D13" s="3"/>
      <c r="E13" s="3"/>
    </row>
    <row r="14" spans="1:5" s="10" customFormat="1" ht="12.75" hidden="1">
      <c r="A14" s="9"/>
      <c r="B14" s="9"/>
      <c r="C14" s="9"/>
      <c r="D14" s="9"/>
      <c r="E14" s="9"/>
    </row>
    <row r="15" spans="1:5" s="2" customFormat="1" ht="12.75" hidden="1">
      <c r="A15" s="11" t="s">
        <v>1</v>
      </c>
      <c r="B15" s="12" t="s">
        <v>42</v>
      </c>
      <c r="C15" s="12" t="s">
        <v>2</v>
      </c>
      <c r="D15" s="12" t="s">
        <v>43</v>
      </c>
      <c r="E15" s="12" t="s">
        <v>44</v>
      </c>
    </row>
    <row r="16" spans="1:5" s="2" customFormat="1" ht="12.75" hidden="1">
      <c r="A16" s="5">
        <v>1</v>
      </c>
      <c r="B16" s="5"/>
      <c r="C16" s="5"/>
      <c r="D16" s="5"/>
      <c r="E16" s="5"/>
    </row>
    <row r="17" spans="1:5" s="2" customFormat="1" ht="12.75" hidden="1">
      <c r="A17" s="5">
        <v>2</v>
      </c>
      <c r="B17" s="11"/>
      <c r="C17" s="11"/>
      <c r="D17" s="11"/>
      <c r="E17" s="11"/>
    </row>
    <row r="18" spans="1:5" s="2" customFormat="1" ht="12.75" hidden="1">
      <c r="A18" s="5">
        <v>3</v>
      </c>
      <c r="B18" s="11"/>
      <c r="C18" s="11"/>
      <c r="D18" s="11"/>
      <c r="E18" s="11"/>
    </row>
    <row r="19" spans="1:5" s="2" customFormat="1" ht="12.75" hidden="1">
      <c r="A19" s="5">
        <v>4</v>
      </c>
      <c r="B19" s="5"/>
      <c r="C19" s="5"/>
      <c r="D19" s="5"/>
      <c r="E19" s="5"/>
    </row>
    <row r="20" spans="1:5" s="2" customFormat="1" ht="12.75" hidden="1">
      <c r="A20" s="5"/>
      <c r="B20" s="5" t="s">
        <v>49</v>
      </c>
      <c r="C20" s="5"/>
      <c r="D20" s="5"/>
      <c r="E20" s="5">
        <f>E17+E18+E16+E19</f>
        <v>0</v>
      </c>
    </row>
    <row r="21" s="2" customFormat="1" ht="12.75" hidden="1"/>
    <row r="22" spans="1:5" s="10" customFormat="1" ht="12.75" hidden="1">
      <c r="A22" s="9"/>
      <c r="B22" s="9"/>
      <c r="C22" s="9"/>
      <c r="D22" s="9"/>
      <c r="E22" s="9"/>
    </row>
    <row r="23" spans="1:5" s="2" customFormat="1" ht="12.75" hidden="1">
      <c r="A23" s="11" t="s">
        <v>1</v>
      </c>
      <c r="B23" s="12" t="s">
        <v>42</v>
      </c>
      <c r="C23" s="12" t="s">
        <v>2</v>
      </c>
      <c r="D23" s="12" t="s">
        <v>43</v>
      </c>
      <c r="E23" s="12" t="s">
        <v>44</v>
      </c>
    </row>
    <row r="24" spans="1:5" s="2" customFormat="1" ht="12.75" hidden="1">
      <c r="A24" s="5">
        <v>1</v>
      </c>
      <c r="B24" s="5"/>
      <c r="C24" s="5"/>
      <c r="D24" s="5"/>
      <c r="E24" s="5"/>
    </row>
    <row r="25" spans="1:5" s="2" customFormat="1" ht="12.75" hidden="1">
      <c r="A25" s="5">
        <v>2</v>
      </c>
      <c r="B25" s="11"/>
      <c r="C25" s="11"/>
      <c r="D25" s="11"/>
      <c r="E25" s="11"/>
    </row>
    <row r="26" spans="1:5" s="2" customFormat="1" ht="12.75" hidden="1">
      <c r="A26" s="5">
        <v>3</v>
      </c>
      <c r="B26" s="11"/>
      <c r="C26" s="11"/>
      <c r="D26" s="11"/>
      <c r="E26" s="11"/>
    </row>
    <row r="27" spans="1:5" s="2" customFormat="1" ht="12.75" hidden="1">
      <c r="A27" s="5">
        <v>4</v>
      </c>
      <c r="B27" s="5"/>
      <c r="C27" s="5"/>
      <c r="D27" s="5"/>
      <c r="E27" s="5"/>
    </row>
    <row r="28" spans="1:5" s="2" customFormat="1" ht="12.75" hidden="1">
      <c r="A28" s="5"/>
      <c r="B28" s="5" t="s">
        <v>49</v>
      </c>
      <c r="C28" s="5"/>
      <c r="D28" s="5"/>
      <c r="E28" s="5">
        <f>E25+E26+E24+E27</f>
        <v>0</v>
      </c>
    </row>
    <row r="29" s="2" customFormat="1" ht="12.75" hidden="1"/>
    <row r="30" spans="1:5" s="2" customFormat="1" ht="12.75" hidden="1">
      <c r="A30" s="15"/>
      <c r="B30" s="15" t="s">
        <v>53</v>
      </c>
      <c r="C30" s="15"/>
      <c r="D30" s="15"/>
      <c r="E30" s="15">
        <f>E5+E12+E20+E28</f>
        <v>26948.58</v>
      </c>
    </row>
    <row r="31" s="2" customFormat="1" ht="12.75" hidden="1"/>
    <row r="32" s="2" customFormat="1" ht="12.75"/>
    <row r="33" s="2" customFormat="1" ht="12.75"/>
    <row r="34" s="2" customFormat="1" ht="12.75"/>
  </sheetData>
  <sheetProtection selectLockedCells="1" selectUnlockedCells="1"/>
  <mergeCells count="4">
    <mergeCell ref="A1:E1"/>
    <mergeCell ref="A7:E7"/>
    <mergeCell ref="A14:E14"/>
    <mergeCell ref="A22:E2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80" zoomScaleNormal="80" workbookViewId="0" topLeftCell="A61">
      <selection activeCell="E85" sqref="E85"/>
    </sheetView>
  </sheetViews>
  <sheetFormatPr defaultColWidth="12.57421875" defaultRowHeight="12.75"/>
  <cols>
    <col min="1" max="1" width="10.28125" style="0" customWidth="1"/>
    <col min="2" max="2" width="32.57421875" style="16" customWidth="1"/>
    <col min="3" max="3" width="27.7109375" style="0" customWidth="1"/>
    <col min="4" max="4" width="37.8515625" style="17" customWidth="1"/>
    <col min="5" max="5" width="18.7109375" style="0" customWidth="1"/>
    <col min="6" max="16384" width="11.57421875" style="0" customWidth="1"/>
  </cols>
  <sheetData>
    <row r="1" spans="1:5" s="2" customFormat="1" ht="12.75">
      <c r="A1" s="12" t="s">
        <v>54</v>
      </c>
      <c r="B1" s="12"/>
      <c r="C1" s="12"/>
      <c r="D1" s="12"/>
      <c r="E1" s="12"/>
    </row>
    <row r="2" spans="1:5" s="2" customFormat="1" ht="12.75">
      <c r="A2" s="11" t="s">
        <v>1</v>
      </c>
      <c r="B2" s="11" t="s">
        <v>42</v>
      </c>
      <c r="C2" s="12" t="s">
        <v>2</v>
      </c>
      <c r="D2" s="11" t="s">
        <v>43</v>
      </c>
      <c r="E2" s="12" t="s">
        <v>44</v>
      </c>
    </row>
    <row r="3" spans="1:5" s="2" customFormat="1" ht="12.75" hidden="1">
      <c r="A3" s="5">
        <v>1</v>
      </c>
      <c r="B3" s="11" t="s">
        <v>55</v>
      </c>
      <c r="C3" s="5" t="s">
        <v>56</v>
      </c>
      <c r="D3" s="18"/>
      <c r="E3" s="5">
        <v>4049.48</v>
      </c>
    </row>
    <row r="4" spans="1:5" s="2" customFormat="1" ht="12.75">
      <c r="A4" s="5">
        <v>1</v>
      </c>
      <c r="B4" s="11" t="s">
        <v>57</v>
      </c>
      <c r="C4" s="5" t="s">
        <v>56</v>
      </c>
      <c r="D4" s="11" t="s">
        <v>58</v>
      </c>
      <c r="E4" s="12">
        <v>3303.42</v>
      </c>
    </row>
    <row r="5" spans="1:5" s="2" customFormat="1" ht="12.75" hidden="1">
      <c r="A5" s="5">
        <v>3</v>
      </c>
      <c r="B5" s="11"/>
      <c r="C5" s="12"/>
      <c r="D5" s="11"/>
      <c r="E5" s="12"/>
    </row>
    <row r="6" spans="1:5" s="2" customFormat="1" ht="12.75" hidden="1">
      <c r="A6" s="5"/>
      <c r="B6" s="6" t="s">
        <v>49</v>
      </c>
      <c r="C6" s="5"/>
      <c r="D6" s="6"/>
      <c r="E6" s="5">
        <f>E4+E5+E3</f>
        <v>7352.9</v>
      </c>
    </row>
    <row r="7" spans="1:5" s="2" customFormat="1" ht="12.75" hidden="1">
      <c r="A7" s="3"/>
      <c r="B7" s="19"/>
      <c r="C7" s="3"/>
      <c r="D7" s="7"/>
      <c r="E7" s="3"/>
    </row>
    <row r="8" spans="1:5" s="2" customFormat="1" ht="12.75">
      <c r="A8" s="12" t="s">
        <v>59</v>
      </c>
      <c r="B8" s="12"/>
      <c r="C8" s="12"/>
      <c r="D8" s="12"/>
      <c r="E8" s="12"/>
    </row>
    <row r="9" spans="1:5" s="2" customFormat="1" ht="12.75">
      <c r="A9" s="11" t="s">
        <v>1</v>
      </c>
      <c r="B9" s="11" t="s">
        <v>42</v>
      </c>
      <c r="C9" s="12" t="s">
        <v>2</v>
      </c>
      <c r="D9" s="11" t="s">
        <v>43</v>
      </c>
      <c r="E9" s="12" t="s">
        <v>44</v>
      </c>
    </row>
    <row r="10" spans="1:5" s="2" customFormat="1" ht="12.75" hidden="1">
      <c r="A10" s="5">
        <v>1</v>
      </c>
      <c r="B10" s="11" t="s">
        <v>55</v>
      </c>
      <c r="C10" s="5" t="s">
        <v>56</v>
      </c>
      <c r="D10" s="11"/>
      <c r="E10" s="12">
        <v>3577.41</v>
      </c>
    </row>
    <row r="11" spans="1:5" s="2" customFormat="1" ht="12.75">
      <c r="A11" s="5">
        <v>1</v>
      </c>
      <c r="B11" s="11" t="s">
        <v>60</v>
      </c>
      <c r="C11" s="5" t="s">
        <v>56</v>
      </c>
      <c r="D11" s="11" t="s">
        <v>61</v>
      </c>
      <c r="E11" s="12">
        <v>6450</v>
      </c>
    </row>
    <row r="12" spans="1:5" s="2" customFormat="1" ht="12.75">
      <c r="A12" s="5">
        <v>2</v>
      </c>
      <c r="B12" s="11" t="s">
        <v>62</v>
      </c>
      <c r="C12" s="5" t="s">
        <v>56</v>
      </c>
      <c r="D12" s="11"/>
      <c r="E12" s="12">
        <v>84.34</v>
      </c>
    </row>
    <row r="13" spans="1:5" s="2" customFormat="1" ht="12.75" hidden="1">
      <c r="A13" s="5"/>
      <c r="B13" s="6" t="s">
        <v>49</v>
      </c>
      <c r="C13" s="5"/>
      <c r="D13" s="6"/>
      <c r="E13" s="5">
        <f>E10+E11+E12</f>
        <v>10111.75</v>
      </c>
    </row>
    <row r="14" spans="1:5" s="2" customFormat="1" ht="12.75" hidden="1">
      <c r="A14" s="3"/>
      <c r="B14" s="19"/>
      <c r="C14" s="3"/>
      <c r="D14" s="7"/>
      <c r="E14" s="3"/>
    </row>
    <row r="15" spans="1:5" s="10" customFormat="1" ht="12.75">
      <c r="A15" s="9" t="s">
        <v>63</v>
      </c>
      <c r="B15" s="9"/>
      <c r="C15" s="9"/>
      <c r="D15" s="9"/>
      <c r="E15" s="9"/>
    </row>
    <row r="16" spans="1:5" s="2" customFormat="1" ht="12.75">
      <c r="A16" s="11" t="s">
        <v>1</v>
      </c>
      <c r="B16" s="11" t="s">
        <v>42</v>
      </c>
      <c r="C16" s="12" t="s">
        <v>2</v>
      </c>
      <c r="D16" s="11" t="s">
        <v>43</v>
      </c>
      <c r="E16" s="12" t="s">
        <v>44</v>
      </c>
    </row>
    <row r="17" spans="1:5" s="2" customFormat="1" ht="44.25" customHeight="1">
      <c r="A17" s="5">
        <v>1</v>
      </c>
      <c r="B17" s="11" t="s">
        <v>64</v>
      </c>
      <c r="C17" s="5" t="s">
        <v>56</v>
      </c>
      <c r="D17" s="11"/>
      <c r="E17" s="12">
        <v>84.34</v>
      </c>
    </row>
    <row r="18" spans="1:5" s="2" customFormat="1" ht="12.75">
      <c r="A18" s="5">
        <v>2</v>
      </c>
      <c r="B18" s="11" t="s">
        <v>65</v>
      </c>
      <c r="C18" s="12" t="s">
        <v>56</v>
      </c>
      <c r="D18" s="11" t="s">
        <v>66</v>
      </c>
      <c r="E18" s="12">
        <v>803.96</v>
      </c>
    </row>
    <row r="19" spans="1:5" s="2" customFormat="1" ht="12.75" hidden="1">
      <c r="A19" s="5">
        <v>3</v>
      </c>
      <c r="B19" s="11" t="s">
        <v>55</v>
      </c>
      <c r="C19" s="12" t="s">
        <v>56</v>
      </c>
      <c r="D19" s="11"/>
      <c r="E19" s="12">
        <v>3577.41</v>
      </c>
    </row>
    <row r="20" spans="1:5" s="2" customFormat="1" ht="12.75" hidden="1">
      <c r="A20" s="5"/>
      <c r="B20" s="6" t="s">
        <v>49</v>
      </c>
      <c r="C20" s="5"/>
      <c r="D20" s="6"/>
      <c r="E20" s="5">
        <f>E17+E18+E19</f>
        <v>4465.71</v>
      </c>
    </row>
    <row r="21" spans="1:5" s="2" customFormat="1" ht="12.75" hidden="1">
      <c r="A21" s="3"/>
      <c r="B21" s="19"/>
      <c r="C21" s="3"/>
      <c r="D21" s="7"/>
      <c r="E21" s="3"/>
    </row>
    <row r="22" spans="1:5" s="10" customFormat="1" ht="12.75">
      <c r="A22" s="9" t="s">
        <v>41</v>
      </c>
      <c r="B22" s="9"/>
      <c r="C22" s="9"/>
      <c r="D22" s="9"/>
      <c r="E22" s="9"/>
    </row>
    <row r="23" spans="1:5" s="2" customFormat="1" ht="12.75">
      <c r="A23" s="11" t="s">
        <v>1</v>
      </c>
      <c r="B23" s="11" t="s">
        <v>42</v>
      </c>
      <c r="C23" s="12" t="s">
        <v>2</v>
      </c>
      <c r="D23" s="11" t="s">
        <v>43</v>
      </c>
      <c r="E23" s="12" t="s">
        <v>44</v>
      </c>
    </row>
    <row r="24" spans="1:5" s="2" customFormat="1" ht="32.25" customHeight="1">
      <c r="A24" s="5">
        <v>1</v>
      </c>
      <c r="B24" s="11" t="s">
        <v>67</v>
      </c>
      <c r="C24" s="12" t="s">
        <v>56</v>
      </c>
      <c r="D24" s="11"/>
      <c r="E24" s="12">
        <v>16292.97</v>
      </c>
    </row>
    <row r="25" spans="1:5" s="2" customFormat="1" ht="43.5" customHeight="1">
      <c r="A25" s="5">
        <v>2</v>
      </c>
      <c r="B25" s="11" t="s">
        <v>68</v>
      </c>
      <c r="C25" s="12" t="s">
        <v>56</v>
      </c>
      <c r="D25" s="11" t="s">
        <v>69</v>
      </c>
      <c r="E25" s="12">
        <v>1608.83</v>
      </c>
    </row>
    <row r="26" spans="1:5" s="2" customFormat="1" ht="12.75">
      <c r="A26" s="5">
        <v>3</v>
      </c>
      <c r="B26" s="11" t="s">
        <v>70</v>
      </c>
      <c r="C26" s="12" t="s">
        <v>56</v>
      </c>
      <c r="D26" s="11" t="s">
        <v>71</v>
      </c>
      <c r="E26" s="12">
        <v>1209.19</v>
      </c>
    </row>
    <row r="27" spans="1:5" s="2" customFormat="1" ht="12.75">
      <c r="A27" s="5">
        <v>4</v>
      </c>
      <c r="B27" s="11" t="s">
        <v>62</v>
      </c>
      <c r="C27" s="5" t="s">
        <v>56</v>
      </c>
      <c r="D27" s="11"/>
      <c r="E27" s="12">
        <v>84.34</v>
      </c>
    </row>
    <row r="28" spans="1:5" s="2" customFormat="1" ht="12.75" hidden="1">
      <c r="A28" s="5"/>
      <c r="B28" s="6" t="s">
        <v>49</v>
      </c>
      <c r="C28" s="5"/>
      <c r="D28" s="6"/>
      <c r="E28" s="5">
        <f>E24+E25+E26+E27</f>
        <v>19195.329999999998</v>
      </c>
    </row>
    <row r="29" spans="1:5" s="2" customFormat="1" ht="12.75" hidden="1">
      <c r="A29" s="3"/>
      <c r="B29" s="19"/>
      <c r="C29" s="3"/>
      <c r="D29" s="7"/>
      <c r="E29" s="3"/>
    </row>
    <row r="30" spans="1:5" s="10" customFormat="1" ht="12.75">
      <c r="A30" s="9" t="s">
        <v>72</v>
      </c>
      <c r="B30" s="9"/>
      <c r="C30" s="9"/>
      <c r="D30" s="9"/>
      <c r="E30" s="9"/>
    </row>
    <row r="31" spans="1:5" s="2" customFormat="1" ht="12.75">
      <c r="A31" s="11" t="s">
        <v>1</v>
      </c>
      <c r="B31" s="11" t="s">
        <v>42</v>
      </c>
      <c r="C31" s="12" t="s">
        <v>2</v>
      </c>
      <c r="D31" s="11" t="s">
        <v>43</v>
      </c>
      <c r="E31" s="12" t="s">
        <v>44</v>
      </c>
    </row>
    <row r="32" spans="1:5" s="2" customFormat="1" ht="21.75" customHeight="1">
      <c r="A32" s="5">
        <v>1</v>
      </c>
      <c r="B32" s="11" t="s">
        <v>62</v>
      </c>
      <c r="C32" s="5" t="s">
        <v>56</v>
      </c>
      <c r="D32" s="11"/>
      <c r="E32" s="12">
        <v>84.34</v>
      </c>
    </row>
    <row r="33" spans="1:5" s="2" customFormat="1" ht="12.75">
      <c r="A33" s="5">
        <v>2</v>
      </c>
      <c r="B33" s="6" t="s">
        <v>73</v>
      </c>
      <c r="C33" s="12" t="s">
        <v>56</v>
      </c>
      <c r="D33" s="18"/>
      <c r="E33" s="5">
        <v>218.34</v>
      </c>
    </row>
    <row r="34" spans="1:5" s="2" customFormat="1" ht="65.25" customHeight="1">
      <c r="A34" s="5">
        <v>3</v>
      </c>
      <c r="B34" s="20" t="s">
        <v>74</v>
      </c>
      <c r="C34" s="11" t="s">
        <v>56</v>
      </c>
      <c r="D34" s="11"/>
      <c r="E34" s="11">
        <v>1381.48</v>
      </c>
    </row>
    <row r="35" spans="1:5" s="2" customFormat="1" ht="12.75" hidden="1">
      <c r="A35" s="5"/>
      <c r="B35" s="6" t="s">
        <v>49</v>
      </c>
      <c r="C35" s="5"/>
      <c r="D35" s="6"/>
      <c r="E35" s="5">
        <f>E32+E33+E34</f>
        <v>1684.16</v>
      </c>
    </row>
    <row r="36" spans="1:5" s="2" customFormat="1" ht="12.75" hidden="1">
      <c r="A36" s="3"/>
      <c r="B36" s="19"/>
      <c r="C36" s="3"/>
      <c r="D36" s="7"/>
      <c r="E36" s="3"/>
    </row>
    <row r="37" spans="1:5" s="10" customFormat="1" ht="12.75">
      <c r="A37" s="9" t="s">
        <v>75</v>
      </c>
      <c r="B37" s="9"/>
      <c r="C37" s="9"/>
      <c r="D37" s="9"/>
      <c r="E37" s="9"/>
    </row>
    <row r="38" spans="1:5" s="2" customFormat="1" ht="12.75">
      <c r="A38" s="11" t="s">
        <v>1</v>
      </c>
      <c r="B38" s="11" t="s">
        <v>42</v>
      </c>
      <c r="C38" s="12" t="s">
        <v>2</v>
      </c>
      <c r="D38" s="11" t="s">
        <v>43</v>
      </c>
      <c r="E38" s="12" t="s">
        <v>44</v>
      </c>
    </row>
    <row r="39" spans="1:5" s="2" customFormat="1" ht="43.5" customHeight="1">
      <c r="A39" s="5">
        <v>1</v>
      </c>
      <c r="B39" s="11" t="s">
        <v>62</v>
      </c>
      <c r="C39" s="5" t="s">
        <v>56</v>
      </c>
      <c r="D39" s="11"/>
      <c r="E39" s="12">
        <v>84.34</v>
      </c>
    </row>
    <row r="40" spans="1:5" s="2" customFormat="1" ht="12.75">
      <c r="A40" s="5">
        <v>2</v>
      </c>
      <c r="B40" s="6" t="s">
        <v>73</v>
      </c>
      <c r="C40" s="11" t="s">
        <v>56</v>
      </c>
      <c r="D40" s="11" t="s">
        <v>76</v>
      </c>
      <c r="E40" s="11">
        <v>1697.45</v>
      </c>
    </row>
    <row r="41" spans="1:5" s="2" customFormat="1" ht="12.75">
      <c r="A41" s="5">
        <v>3</v>
      </c>
      <c r="B41" s="11" t="s">
        <v>60</v>
      </c>
      <c r="C41" s="5" t="s">
        <v>56</v>
      </c>
      <c r="D41" s="11" t="s">
        <v>77</v>
      </c>
      <c r="E41" s="11">
        <v>5400</v>
      </c>
    </row>
    <row r="42" spans="1:5" s="2" customFormat="1" ht="12.75" hidden="1">
      <c r="A42" s="5"/>
      <c r="B42" s="6" t="s">
        <v>49</v>
      </c>
      <c r="C42" s="5"/>
      <c r="D42" s="6"/>
      <c r="E42" s="5">
        <f>E39+E40+E41</f>
        <v>7181.79</v>
      </c>
    </row>
    <row r="43" spans="1:5" s="2" customFormat="1" ht="12.75" hidden="1">
      <c r="A43" s="3"/>
      <c r="B43" s="19"/>
      <c r="C43" s="3"/>
      <c r="D43" s="7"/>
      <c r="E43" s="3"/>
    </row>
    <row r="44" spans="1:5" s="2" customFormat="1" ht="12.75">
      <c r="A44" s="12" t="s">
        <v>78</v>
      </c>
      <c r="B44" s="12"/>
      <c r="C44" s="12"/>
      <c r="D44" s="12"/>
      <c r="E44" s="12"/>
    </row>
    <row r="45" spans="1:5" s="2" customFormat="1" ht="12.75">
      <c r="A45" s="11" t="s">
        <v>1</v>
      </c>
      <c r="B45" s="11" t="s">
        <v>42</v>
      </c>
      <c r="C45" s="12" t="s">
        <v>2</v>
      </c>
      <c r="D45" s="11" t="s">
        <v>43</v>
      </c>
      <c r="E45" s="12" t="s">
        <v>44</v>
      </c>
    </row>
    <row r="46" spans="1:5" s="2" customFormat="1" ht="33" customHeight="1">
      <c r="A46" s="5">
        <v>1</v>
      </c>
      <c r="B46" s="11" t="s">
        <v>64</v>
      </c>
      <c r="C46" s="5" t="s">
        <v>56</v>
      </c>
      <c r="D46" s="11"/>
      <c r="E46" s="12">
        <v>84.34</v>
      </c>
    </row>
    <row r="47" spans="1:5" s="2" customFormat="1" ht="12.75">
      <c r="A47" s="5">
        <v>2</v>
      </c>
      <c r="B47" s="6" t="s">
        <v>79</v>
      </c>
      <c r="C47" s="5" t="s">
        <v>56</v>
      </c>
      <c r="D47" s="6"/>
      <c r="E47" s="5">
        <v>1084.08</v>
      </c>
    </row>
    <row r="48" spans="1:5" s="2" customFormat="1" ht="12.75">
      <c r="A48" s="5">
        <v>3</v>
      </c>
      <c r="B48" s="6" t="s">
        <v>80</v>
      </c>
      <c r="C48" s="5" t="s">
        <v>56</v>
      </c>
      <c r="D48" s="6"/>
      <c r="E48" s="5">
        <v>2341</v>
      </c>
    </row>
    <row r="49" spans="1:5" s="2" customFormat="1" ht="12.75" hidden="1">
      <c r="A49" s="5"/>
      <c r="B49" s="6" t="s">
        <v>49</v>
      </c>
      <c r="C49" s="5"/>
      <c r="D49" s="6"/>
      <c r="E49" s="5">
        <f>E46+E47+E48</f>
        <v>3509.42</v>
      </c>
    </row>
    <row r="50" spans="1:5" s="2" customFormat="1" ht="12.75" hidden="1">
      <c r="A50" s="3"/>
      <c r="B50" s="19"/>
      <c r="C50" s="3"/>
      <c r="D50" s="7"/>
      <c r="E50" s="3"/>
    </row>
    <row r="51" spans="1:5" s="2" customFormat="1" ht="12.75">
      <c r="A51" s="12" t="s">
        <v>50</v>
      </c>
      <c r="B51" s="12"/>
      <c r="C51" s="12"/>
      <c r="D51" s="12"/>
      <c r="E51" s="12"/>
    </row>
    <row r="52" spans="1:5" s="2" customFormat="1" ht="12.75">
      <c r="A52" s="11" t="s">
        <v>1</v>
      </c>
      <c r="B52" s="11" t="s">
        <v>42</v>
      </c>
      <c r="C52" s="12" t="s">
        <v>2</v>
      </c>
      <c r="D52" s="11" t="s">
        <v>43</v>
      </c>
      <c r="E52" s="12" t="s">
        <v>44</v>
      </c>
    </row>
    <row r="53" spans="1:5" s="2" customFormat="1" ht="27.75" customHeight="1">
      <c r="A53" s="5">
        <v>1</v>
      </c>
      <c r="B53" s="6" t="s">
        <v>81</v>
      </c>
      <c r="C53" s="5" t="s">
        <v>56</v>
      </c>
      <c r="D53" s="11" t="s">
        <v>52</v>
      </c>
      <c r="E53" s="12">
        <v>215.35</v>
      </c>
    </row>
    <row r="54" spans="1:5" s="2" customFormat="1" ht="12.75">
      <c r="A54" s="5">
        <v>2</v>
      </c>
      <c r="B54" s="11" t="s">
        <v>64</v>
      </c>
      <c r="C54" s="5" t="s">
        <v>56</v>
      </c>
      <c r="D54" s="11"/>
      <c r="E54" s="12">
        <v>84.34</v>
      </c>
    </row>
    <row r="55" spans="1:5" s="2" customFormat="1" ht="12.75">
      <c r="A55" s="5">
        <v>3</v>
      </c>
      <c r="B55" s="6" t="s">
        <v>82</v>
      </c>
      <c r="C55" s="5" t="s">
        <v>56</v>
      </c>
      <c r="D55" s="6"/>
      <c r="E55" s="5">
        <v>3057.12</v>
      </c>
    </row>
    <row r="56" spans="1:5" s="2" customFormat="1" ht="12.75" hidden="1">
      <c r="A56" s="5"/>
      <c r="B56" s="6" t="s">
        <v>49</v>
      </c>
      <c r="C56" s="5"/>
      <c r="D56" s="6"/>
      <c r="E56" s="5">
        <f>E54+E53+E55</f>
        <v>3356.81</v>
      </c>
    </row>
    <row r="57" spans="1:5" s="2" customFormat="1" ht="12.75" hidden="1">
      <c r="A57" s="3"/>
      <c r="B57" s="19"/>
      <c r="C57" s="3"/>
      <c r="D57" s="7"/>
      <c r="E57" s="3"/>
    </row>
    <row r="58" spans="1:5" s="2" customFormat="1" ht="12.75">
      <c r="A58" s="12" t="s">
        <v>83</v>
      </c>
      <c r="B58" s="12"/>
      <c r="C58" s="12"/>
      <c r="D58" s="12"/>
      <c r="E58" s="12"/>
    </row>
    <row r="59" spans="1:5" s="2" customFormat="1" ht="12.75">
      <c r="A59" s="11" t="s">
        <v>1</v>
      </c>
      <c r="B59" s="11" t="s">
        <v>42</v>
      </c>
      <c r="C59" s="12" t="s">
        <v>2</v>
      </c>
      <c r="D59" s="11" t="s">
        <v>43</v>
      </c>
      <c r="E59" s="12" t="s">
        <v>44</v>
      </c>
    </row>
    <row r="60" spans="1:5" s="2" customFormat="1" ht="12.75">
      <c r="A60" s="5">
        <v>1</v>
      </c>
      <c r="B60" s="11" t="s">
        <v>64</v>
      </c>
      <c r="C60" s="5" t="s">
        <v>56</v>
      </c>
      <c r="D60" s="11"/>
      <c r="E60" s="12">
        <v>84.34</v>
      </c>
    </row>
    <row r="61" spans="1:5" s="2" customFormat="1" ht="12.75">
      <c r="A61" s="5">
        <v>2</v>
      </c>
      <c r="B61" s="6" t="s">
        <v>84</v>
      </c>
      <c r="C61" s="5" t="s">
        <v>56</v>
      </c>
      <c r="D61" s="11"/>
      <c r="E61" s="12">
        <v>4894.13</v>
      </c>
    </row>
    <row r="62" spans="1:5" s="2" customFormat="1" ht="12.75" hidden="1">
      <c r="A62" s="5">
        <v>3</v>
      </c>
      <c r="B62" s="6"/>
      <c r="C62" s="5"/>
      <c r="D62" s="6"/>
      <c r="E62" s="5"/>
    </row>
    <row r="63" spans="1:5" s="2" customFormat="1" ht="12.75" hidden="1">
      <c r="A63" s="5"/>
      <c r="B63" s="6" t="s">
        <v>49</v>
      </c>
      <c r="C63" s="5"/>
      <c r="D63" s="6"/>
      <c r="E63" s="5">
        <f>SUM(E60:E62)</f>
        <v>4978.47</v>
      </c>
    </row>
    <row r="64" spans="1:5" s="2" customFormat="1" ht="13.5" customHeight="1" hidden="1">
      <c r="A64" s="1"/>
      <c r="B64" s="21"/>
      <c r="C64" s="1"/>
      <c r="D64" s="21"/>
      <c r="E64" s="1"/>
    </row>
    <row r="65" spans="1:5" s="2" customFormat="1" ht="12.75">
      <c r="A65" s="12" t="s">
        <v>85</v>
      </c>
      <c r="B65" s="12"/>
      <c r="C65" s="12"/>
      <c r="D65" s="12"/>
      <c r="E65" s="12"/>
    </row>
    <row r="66" spans="1:5" s="2" customFormat="1" ht="12.75">
      <c r="A66" s="11" t="s">
        <v>1</v>
      </c>
      <c r="B66" s="11" t="s">
        <v>42</v>
      </c>
      <c r="C66" s="12" t="s">
        <v>2</v>
      </c>
      <c r="D66" s="11" t="s">
        <v>43</v>
      </c>
      <c r="E66" s="12" t="s">
        <v>44</v>
      </c>
    </row>
    <row r="67" spans="1:5" s="2" customFormat="1" ht="12.75">
      <c r="A67" s="5">
        <v>1</v>
      </c>
      <c r="B67" s="11" t="s">
        <v>86</v>
      </c>
      <c r="C67" s="5" t="s">
        <v>56</v>
      </c>
      <c r="D67" s="11" t="s">
        <v>87</v>
      </c>
      <c r="E67" s="12">
        <v>330.66</v>
      </c>
    </row>
    <row r="68" spans="1:5" s="2" customFormat="1" ht="12.75">
      <c r="A68" s="5">
        <v>2</v>
      </c>
      <c r="B68" s="6" t="s">
        <v>88</v>
      </c>
      <c r="C68" s="5" t="s">
        <v>56</v>
      </c>
      <c r="D68" s="11" t="s">
        <v>89</v>
      </c>
      <c r="E68" s="12">
        <v>7063.18</v>
      </c>
    </row>
    <row r="69" spans="1:5" s="2" customFormat="1" ht="12.75">
      <c r="A69" s="5">
        <v>3</v>
      </c>
      <c r="B69" s="11" t="s">
        <v>64</v>
      </c>
      <c r="C69" s="5" t="s">
        <v>56</v>
      </c>
      <c r="D69" s="11"/>
      <c r="E69" s="12">
        <v>84.34</v>
      </c>
    </row>
    <row r="70" spans="1:5" s="2" customFormat="1" ht="12.75" hidden="1">
      <c r="A70" s="5"/>
      <c r="B70" s="6" t="s">
        <v>49</v>
      </c>
      <c r="C70" s="5"/>
      <c r="D70" s="6"/>
      <c r="E70" s="5">
        <f>SUM(E67:E69)</f>
        <v>7478.18</v>
      </c>
    </row>
    <row r="71" spans="1:5" s="2" customFormat="1" ht="13.5" customHeight="1" hidden="1">
      <c r="A71" s="1"/>
      <c r="B71" s="21"/>
      <c r="C71" s="1"/>
      <c r="D71" s="21"/>
      <c r="E71" s="1"/>
    </row>
    <row r="72" spans="1:5" s="2" customFormat="1" ht="12.75">
      <c r="A72" s="12" t="s">
        <v>90</v>
      </c>
      <c r="B72" s="12"/>
      <c r="C72" s="12"/>
      <c r="D72" s="12"/>
      <c r="E72" s="12"/>
    </row>
    <row r="73" spans="1:5" s="2" customFormat="1" ht="12.75">
      <c r="A73" s="11" t="s">
        <v>1</v>
      </c>
      <c r="B73" s="11" t="s">
        <v>42</v>
      </c>
      <c r="C73" s="12" t="s">
        <v>2</v>
      </c>
      <c r="D73" s="11" t="s">
        <v>43</v>
      </c>
      <c r="E73" s="12" t="s">
        <v>44</v>
      </c>
    </row>
    <row r="74" spans="1:5" s="2" customFormat="1" ht="12.75">
      <c r="A74" s="5">
        <v>1</v>
      </c>
      <c r="B74" s="11" t="s">
        <v>64</v>
      </c>
      <c r="C74" s="5" t="s">
        <v>56</v>
      </c>
      <c r="D74" s="11"/>
      <c r="E74" s="12">
        <v>84.34</v>
      </c>
    </row>
    <row r="75" spans="1:5" s="2" customFormat="1" ht="12.75">
      <c r="A75" s="5">
        <v>2</v>
      </c>
      <c r="B75" s="6" t="s">
        <v>91</v>
      </c>
      <c r="C75" s="5" t="s">
        <v>56</v>
      </c>
      <c r="D75" s="11" t="s">
        <v>52</v>
      </c>
      <c r="E75" s="12">
        <v>2192.99</v>
      </c>
    </row>
    <row r="76" spans="1:5" s="2" customFormat="1" ht="12.75">
      <c r="A76" s="5">
        <v>3</v>
      </c>
      <c r="B76" s="11" t="s">
        <v>64</v>
      </c>
      <c r="C76" s="5" t="s">
        <v>56</v>
      </c>
      <c r="D76" s="11"/>
      <c r="E76" s="12">
        <v>84.34</v>
      </c>
    </row>
    <row r="77" spans="1:5" ht="12.75" hidden="1">
      <c r="A77" s="22"/>
      <c r="B77" s="23" t="s">
        <v>49</v>
      </c>
      <c r="C77" s="22"/>
      <c r="D77" s="23"/>
      <c r="E77" s="22">
        <f>SUM(E74:E76)</f>
        <v>2361.67</v>
      </c>
    </row>
    <row r="78" spans="1:5" ht="13.5" customHeight="1" hidden="1">
      <c r="A78" s="24"/>
      <c r="B78" s="25"/>
      <c r="C78" s="24"/>
      <c r="D78" s="25"/>
      <c r="E78" s="24"/>
    </row>
    <row r="79" spans="1:5" ht="13.5" customHeight="1" hidden="1">
      <c r="A79" s="24"/>
      <c r="B79" s="25"/>
      <c r="C79" s="24"/>
      <c r="D79" s="25"/>
      <c r="E79" s="24"/>
    </row>
    <row r="80" spans="1:5" ht="13.5" customHeight="1" hidden="1">
      <c r="A80" s="24"/>
      <c r="B80" s="25"/>
      <c r="C80" s="24"/>
      <c r="D80" s="25"/>
      <c r="E80" s="24"/>
    </row>
    <row r="81" spans="1:5" ht="12.75" hidden="1">
      <c r="A81" s="26"/>
      <c r="B81" s="27" t="s">
        <v>53</v>
      </c>
      <c r="C81" s="26"/>
      <c r="D81" s="27"/>
      <c r="E81" s="26">
        <f>E6+E13+E20+E28+E35+E42+E49+E56+E63+E70+E77</f>
        <v>71676.19</v>
      </c>
    </row>
    <row r="82" spans="1:5" ht="12.75" hidden="1">
      <c r="A82" s="24"/>
      <c r="B82" s="25"/>
      <c r="C82" s="24"/>
      <c r="D82" s="25"/>
      <c r="E82" s="24"/>
    </row>
  </sheetData>
  <sheetProtection selectLockedCells="1" selectUnlockedCells="1"/>
  <mergeCells count="11">
    <mergeCell ref="A1:E1"/>
    <mergeCell ref="A8:E8"/>
    <mergeCell ref="A15:E15"/>
    <mergeCell ref="A22:E22"/>
    <mergeCell ref="A30:E30"/>
    <mergeCell ref="A37:E37"/>
    <mergeCell ref="A44:E44"/>
    <mergeCell ref="A51:E51"/>
    <mergeCell ref="A58:E58"/>
    <mergeCell ref="A65:E65"/>
    <mergeCell ref="A72:E7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2018-01-24T07:42:43Z</cp:lastPrinted>
  <dcterms:modified xsi:type="dcterms:W3CDTF">2018-04-01T11:15:27Z</dcterms:modified>
  <cp:category/>
  <cp:version/>
  <cp:contentType/>
  <cp:contentStatus/>
  <cp:revision>206</cp:revision>
</cp:coreProperties>
</file>