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8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<sst xmlns="http://schemas.openxmlformats.org/spreadsheetml/2006/main" count="173" uniqueCount="84">
  <si>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</si>
  <si>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</si>
  <si>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</si>
  <si>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</si>
  <si>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</si>
  <si>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</si>
  <si>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</si>
  <si>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</si>
  <si>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</si>
  <si>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</si>
  <si>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</si>
  <si>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</si>
  <si>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</si>
  <si>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</si>
  <si>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Фрунзе</t>
  </si>
  <si>
    <t>63/65</t>
  </si>
  <si>
    <t>01.06.2012 г.</t>
  </si>
  <si>
    <t xml:space="preserve">Ремонт жилья </t>
  </si>
  <si>
    <t>Узлы учета</t>
  </si>
  <si>
    <t>Капитальный ремонт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</si>
  <si>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</si>
  <si>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</si>
  <si>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</si>
  <si>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</si>
  <si>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</si>
  <si>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</si>
  <si>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</si>
  <si>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</si>
  <si>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</si>
  <si>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</si>
  <si>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</si>
  <si>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</si>
  <si>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</si>
  <si>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</si>
  <si>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</si>
  <si>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</si>
  <si>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</si>
  <si>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</si>
  <si>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</si>
  <si>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</si>
  <si>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Управление МКД</t>
  </si>
  <si>
    <t>Июнь 2017 г</t>
  </si>
  <si>
    <t>Вид работ</t>
  </si>
  <si>
    <t>Место проведения работ</t>
  </si>
  <si>
    <t>Сумма</t>
  </si>
  <si>
    <t>укладка э/проводов в кабель-канал в подъезде</t>
  </si>
  <si>
    <t xml:space="preserve">Фрунзе 63/65 </t>
  </si>
  <si>
    <t>Под 2</t>
  </si>
  <si>
    <t>ИТОГО</t>
  </si>
  <si>
    <t>Декабрь 2017 г</t>
  </si>
  <si>
    <t>ремонт подъезда 5-ти этажного жилого дома</t>
  </si>
  <si>
    <t>1,2-й подъезд</t>
  </si>
  <si>
    <t>ВСЕГО</t>
  </si>
  <si>
    <t>Январь 2017 г</t>
  </si>
  <si>
    <t>установка крана на п/сушитель</t>
  </si>
  <si>
    <t>Фрунзе 63/65</t>
  </si>
  <si>
    <t>кв. 37</t>
  </si>
  <si>
    <t>Февраль 2017 г</t>
  </si>
  <si>
    <t>осмотр э/счетчиков и замена ламп</t>
  </si>
  <si>
    <t>Под 1</t>
  </si>
  <si>
    <t>Апрель 2017</t>
  </si>
  <si>
    <t>слив воды из системы</t>
  </si>
  <si>
    <t>закрытие отопительного периода</t>
  </si>
  <si>
    <t>Май 2017</t>
  </si>
  <si>
    <t xml:space="preserve">гидравлические испытания внутридомовой системы ЦО </t>
  </si>
  <si>
    <t>ремонт электроосвещения над адресной табличкой</t>
  </si>
  <si>
    <t>над адресной табличкой</t>
  </si>
  <si>
    <t>периодический осмотр вентканалов и дымоходов</t>
  </si>
  <si>
    <t>кв.1,2,4,5,10,12,13,15,16,19,24,25,28,29,33,35,40</t>
  </si>
  <si>
    <t>Июль 2017 г</t>
  </si>
  <si>
    <t>ППР ВРУ</t>
  </si>
  <si>
    <t>Август 2017 г</t>
  </si>
  <si>
    <t>ремонт э/освещения жилого дома</t>
  </si>
  <si>
    <t>Сентябрь 2017 г</t>
  </si>
  <si>
    <t>промывка системы ЦО</t>
  </si>
  <si>
    <t>Планово-предупредительный ремонт ВРУ</t>
  </si>
  <si>
    <t>Октябрь 2017 г</t>
  </si>
  <si>
    <t>смена светильника в душевой  и смена ламп на кухне</t>
  </si>
  <si>
    <t>установка кабель-каналов</t>
  </si>
  <si>
    <t>2-й подъезд, 5-й этаж</t>
  </si>
  <si>
    <t>Ноябрь 2017 г</t>
  </si>
  <si>
    <t>осмотр вентиляционных и дымовых каналов</t>
  </si>
  <si>
    <t>кв. 14,20</t>
  </si>
  <si>
    <t>смена светильника в душевой  и смена ламп на кухне (прошу снять работу т/о октябрь 2017 г. с лицевого счета смена ламп выполняется по гарантии)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</si>
</sst>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/>
    </xf>
    <xf numFmtId="164" fontId="3" fillId="0" borderId="1" xfId="0" applyNumberFormat="1" applyFont="1" applyFill="1" applyBorder="1" applyAlignment="1">
      <alignment horizontal="justify"/>
    </xf>
    <xf numFmtId="164" fontId="1" fillId="0" borderId="0" xfId="0" applyFont="1" applyFill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justify"/>
    </xf>
    <xf numFmtId="164" fontId="5" fillId="0" borderId="1" xfId="0" applyNumberFormat="1" applyFont="1" applyBorder="1" applyAlignment="1">
      <alignment horizontal="center"/>
    </xf>
    <xf numFmtId="164" fontId="6" fillId="2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Fill="1" applyAlignment="1">
      <alignment wrapText="1"/>
    </xf>
    <xf numFmtId="166" fontId="3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1" fillId="0" borderId="1" xfId="0" applyFont="1" applyFill="1" applyBorder="1" applyAlignment="1">
      <alignment horizontal="justify" wrapText="1"/>
    </xf>
    <xf numFmtId="164" fontId="4" fillId="0" borderId="1" xfId="0" applyFont="1" applyBorder="1" applyAlignment="1">
      <alignment horizontal="center" wrapText="1"/>
    </xf>
    <xf numFmtId="164" fontId="6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164" fontId="6" fillId="2" borderId="0" xfId="0" applyFont="1" applyFill="1" applyAlignment="1">
      <alignment horizontal="center" wrapText="1"/>
    </xf>
    <xf numFmtId="164" fontId="0" fillId="0" borderId="0" xfId="0" applyBorder="1" applyAlignment="1">
      <alignment wrapText="1"/>
    </xf>
    <xf numFmtId="164" fontId="6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69">
          <cell r="E369">
            <v>5597.63</v>
          </cell>
          <cell r="F369">
            <v>391379.14</v>
          </cell>
          <cell r="G369">
            <v>111626.41000000002</v>
          </cell>
          <cell r="H369">
            <v>108991.31</v>
          </cell>
          <cell r="I369">
            <v>167053.18000000002</v>
          </cell>
          <cell r="J369">
            <v>333317.27</v>
          </cell>
          <cell r="K369">
            <v>8232.730000000025</v>
          </cell>
        </row>
        <row r="370"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E371">
            <v>0</v>
          </cell>
          <cell r="F371">
            <v>-93402.02</v>
          </cell>
          <cell r="G371">
            <v>0</v>
          </cell>
          <cell r="H371">
            <v>0</v>
          </cell>
          <cell r="I371">
            <v>0</v>
          </cell>
          <cell r="J371">
            <v>-93402.02</v>
          </cell>
          <cell r="K371">
            <v>0</v>
          </cell>
        </row>
        <row r="372"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6">
          <cell r="E376">
            <v>3261.29</v>
          </cell>
          <cell r="F376">
            <v>8378.08</v>
          </cell>
          <cell r="G376">
            <v>36781.36000000001</v>
          </cell>
          <cell r="H376">
            <v>35936.50000000001</v>
          </cell>
          <cell r="I376">
            <v>22518.200000000004</v>
          </cell>
          <cell r="J376">
            <v>21796.380000000005</v>
          </cell>
          <cell r="K376">
            <v>4106.1500000000015</v>
          </cell>
        </row>
        <row r="377">
          <cell r="E377">
            <v>1597.05</v>
          </cell>
          <cell r="F377">
            <v>-1597.05</v>
          </cell>
          <cell r="G377">
            <v>39787.56999999999</v>
          </cell>
          <cell r="H377">
            <v>38873.65</v>
          </cell>
          <cell r="I377">
            <v>39787.56999999999</v>
          </cell>
          <cell r="J377">
            <v>-2510.969999999994</v>
          </cell>
          <cell r="K377">
            <v>2510.969999999994</v>
          </cell>
        </row>
        <row r="378">
          <cell r="E378">
            <v>20.51</v>
          </cell>
          <cell r="F378">
            <v>11051.44</v>
          </cell>
          <cell r="G378">
            <v>13262.540000000003</v>
          </cell>
          <cell r="H378">
            <v>12957.869999999999</v>
          </cell>
          <cell r="I378">
            <v>6450</v>
          </cell>
          <cell r="J378">
            <v>17559.309999999998</v>
          </cell>
          <cell r="K378">
            <v>325.18000000000393</v>
          </cell>
        </row>
        <row r="379">
          <cell r="E379">
            <v>9.92</v>
          </cell>
          <cell r="F379">
            <v>3745</v>
          </cell>
          <cell r="G379">
            <v>1989.5199999999998</v>
          </cell>
          <cell r="H379">
            <v>1943.67</v>
          </cell>
          <cell r="I379">
            <v>0</v>
          </cell>
          <cell r="J379">
            <v>5688.67</v>
          </cell>
          <cell r="K379">
            <v>55.769999999999754</v>
          </cell>
        </row>
        <row r="380">
          <cell r="E380">
            <v>124.51</v>
          </cell>
          <cell r="F380">
            <v>8122.85</v>
          </cell>
          <cell r="G380">
            <v>2254.6000000000004</v>
          </cell>
          <cell r="H380">
            <v>2202.84</v>
          </cell>
          <cell r="I380">
            <v>0</v>
          </cell>
          <cell r="J380">
            <v>10325.69</v>
          </cell>
          <cell r="K380">
            <v>176.27000000000044</v>
          </cell>
        </row>
        <row r="381">
          <cell r="E381">
            <v>4.09</v>
          </cell>
          <cell r="F381">
            <v>299.97</v>
          </cell>
          <cell r="G381">
            <v>66.34</v>
          </cell>
          <cell r="H381">
            <v>64.77000000000001</v>
          </cell>
          <cell r="I381">
            <v>0</v>
          </cell>
          <cell r="J381">
            <v>364.74</v>
          </cell>
          <cell r="K381">
            <v>5.659999999999997</v>
          </cell>
        </row>
        <row r="382">
          <cell r="E382">
            <v>719.04</v>
          </cell>
          <cell r="F382">
            <v>-719.04</v>
          </cell>
          <cell r="G382">
            <v>20999.010000000002</v>
          </cell>
          <cell r="H382">
            <v>20516.64</v>
          </cell>
          <cell r="I382">
            <v>20999.010000000002</v>
          </cell>
          <cell r="J382">
            <v>-1201.4100000000035</v>
          </cell>
          <cell r="K382">
            <v>1201.4100000000035</v>
          </cell>
        </row>
        <row r="383">
          <cell r="E383">
            <v>427.16</v>
          </cell>
          <cell r="F383">
            <v>-32277.91</v>
          </cell>
          <cell r="G383">
            <v>7736.390000000003</v>
          </cell>
          <cell r="H383">
            <v>7558.75</v>
          </cell>
          <cell r="I383">
            <v>14326.958760000001</v>
          </cell>
          <cell r="J383">
            <v>-39046.11876</v>
          </cell>
          <cell r="K383">
            <v>604.8000000000029</v>
          </cell>
        </row>
        <row r="384">
          <cell r="E384">
            <v>111.25</v>
          </cell>
          <cell r="F384">
            <v>7088.33</v>
          </cell>
          <cell r="G384">
            <v>2011.8700000000003</v>
          </cell>
          <cell r="H384">
            <v>1965.2499999999998</v>
          </cell>
          <cell r="I384">
            <v>0</v>
          </cell>
          <cell r="J384">
            <v>9053.58</v>
          </cell>
          <cell r="K384">
            <v>157.87000000000057</v>
          </cell>
        </row>
        <row r="386">
          <cell r="E386">
            <v>2124.24</v>
          </cell>
          <cell r="F386">
            <v>-2215.54</v>
          </cell>
          <cell r="G386">
            <v>44208.03000000001</v>
          </cell>
          <cell r="H386">
            <v>43071.82</v>
          </cell>
          <cell r="I386">
            <v>44208.03000000001</v>
          </cell>
          <cell r="J386">
            <v>-3351.7500000000146</v>
          </cell>
          <cell r="K386">
            <v>3260.4500000000116</v>
          </cell>
        </row>
        <row r="387">
          <cell r="E387">
            <v>0</v>
          </cell>
          <cell r="F387">
            <v>0</v>
          </cell>
          <cell r="G387">
            <v>2668.02</v>
          </cell>
          <cell r="H387">
            <v>2559.0600000000004</v>
          </cell>
          <cell r="I387">
            <v>2668.02</v>
          </cell>
          <cell r="J387">
            <v>-108.95999999999958</v>
          </cell>
          <cell r="K387">
            <v>108.95999999999958</v>
          </cell>
        </row>
        <row r="388">
          <cell r="E388">
            <v>0</v>
          </cell>
          <cell r="F388">
            <v>0</v>
          </cell>
          <cell r="G388">
            <v>7368.980000000001</v>
          </cell>
          <cell r="H388">
            <v>6751.82</v>
          </cell>
          <cell r="I388">
            <v>7368.980000000001</v>
          </cell>
          <cell r="J388">
            <v>-617.1600000000017</v>
          </cell>
          <cell r="K388">
            <v>617.1600000000017</v>
          </cell>
        </row>
        <row r="389">
          <cell r="E389">
            <v>245.34</v>
          </cell>
          <cell r="F389">
            <v>97.62</v>
          </cell>
          <cell r="G389">
            <v>7736.529999999999</v>
          </cell>
          <cell r="H389">
            <v>7486.25</v>
          </cell>
          <cell r="I389">
            <v>7736.529999999999</v>
          </cell>
          <cell r="J389">
            <v>-152.65999999999894</v>
          </cell>
          <cell r="K389">
            <v>495.619999999999</v>
          </cell>
        </row>
        <row r="390">
          <cell r="E390">
            <v>1987.56</v>
          </cell>
          <cell r="F390">
            <v>-1987.56</v>
          </cell>
          <cell r="G390">
            <v>41555.54</v>
          </cell>
          <cell r="H390">
            <v>40478.29</v>
          </cell>
          <cell r="I390">
            <v>41555.54</v>
          </cell>
          <cell r="J390">
            <v>-3064.8099999999977</v>
          </cell>
          <cell r="K390">
            <v>3064.8099999999977</v>
          </cell>
        </row>
        <row r="391">
          <cell r="E391">
            <v>2113.11</v>
          </cell>
          <cell r="F391">
            <v>-2113.11</v>
          </cell>
          <cell r="G391">
            <v>44208.03000000001</v>
          </cell>
          <cell r="H391">
            <v>43060.69</v>
          </cell>
          <cell r="I391">
            <v>44208.03000000001</v>
          </cell>
          <cell r="J391">
            <v>-3260.4500000000116</v>
          </cell>
          <cell r="K391">
            <v>3260.4500000000116</v>
          </cell>
        </row>
        <row r="392">
          <cell r="E392">
            <v>2329.19</v>
          </cell>
          <cell r="F392">
            <v>-2329.19</v>
          </cell>
          <cell r="G392">
            <v>48186.659999999996</v>
          </cell>
          <cell r="H392">
            <v>46961.96</v>
          </cell>
          <cell r="I392">
            <v>48186.659999999996</v>
          </cell>
          <cell r="J392">
            <v>-3553.8899999999994</v>
          </cell>
          <cell r="K392">
            <v>3553.8899999999994</v>
          </cell>
        </row>
        <row r="393"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80" zoomScaleNormal="80" workbookViewId="0" topLeftCell="A1">
      <selection activeCell="J40" sqref="J40"/>
    </sheetView>
  </sheetViews>
  <sheetFormatPr defaultColWidth="12.57421875" defaultRowHeight="12.75"/>
  <cols>
    <col min="1" max="1" width="8.140625" style="0" customWidth="1"/>
    <col min="2" max="2" width="18.57421875" style="0" customWidth="1"/>
    <col min="3" max="3" width="11.57421875" style="0" customWidth="1"/>
    <col min="4" max="4" width="0" style="0" hidden="1" customWidth="1"/>
    <col min="5" max="5" width="17.00390625" style="0" customWidth="1"/>
    <col min="6" max="6" width="20.7109375" style="0" customWidth="1"/>
    <col min="7" max="7" width="19.00390625" style="0" customWidth="1"/>
    <col min="8" max="8" width="21.140625" style="0" customWidth="1"/>
    <col min="9" max="9" width="20.00390625" style="0" customWidth="1"/>
    <col min="10" max="10" width="23.7109375" style="0" customWidth="1"/>
    <col min="11" max="11" width="16.7109375" style="0" customWidth="1"/>
    <col min="12" max="12" width="16.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35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12</v>
      </c>
      <c r="B5" s="5" t="s">
        <v>14</v>
      </c>
      <c r="C5" s="5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2</v>
      </c>
      <c r="B6" s="3"/>
      <c r="C6" s="3"/>
      <c r="D6" s="3" t="s">
        <v>17</v>
      </c>
      <c r="E6" s="4">
        <f>'[1]Лицевые счета домов свод'!E369</f>
        <v>5597.63</v>
      </c>
      <c r="F6" s="4">
        <f>'[1]Лицевые счета домов свод'!F369</f>
        <v>391379.14</v>
      </c>
      <c r="G6" s="4">
        <f>'[1]Лицевые счета домов свод'!G369</f>
        <v>111626.41000000002</v>
      </c>
      <c r="H6" s="4">
        <f>'[1]Лицевые счета домов свод'!H369</f>
        <v>108991.31</v>
      </c>
      <c r="I6" s="4">
        <f>'[1]Лицевые счета домов свод'!I369</f>
        <v>167053.18000000002</v>
      </c>
      <c r="J6" s="4">
        <f>'[1]Лицевые счета домов свод'!J369</f>
        <v>333317.27</v>
      </c>
      <c r="K6" s="4">
        <f>'[1]Лицевые счета домов свод'!K369</f>
        <v>8232.730000000025</v>
      </c>
      <c r="L6" s="3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свод'!E370</f>
        <v>0</v>
      </c>
      <c r="F7" s="4">
        <f>'[1]Лицевые счета домов свод'!F370</f>
        <v>0</v>
      </c>
      <c r="G7" s="4">
        <f>'[1]Лицевые счета домов свод'!G370</f>
        <v>0</v>
      </c>
      <c r="H7" s="4">
        <f>'[1]Лицевые счета домов свод'!H370</f>
        <v>0</v>
      </c>
      <c r="I7" s="4">
        <f>'[1]Лицевые счета домов свод'!I370</f>
        <v>0</v>
      </c>
      <c r="J7" s="4">
        <f>'[1]Лицевые счета домов свод'!J370</f>
        <v>0</v>
      </c>
      <c r="K7" s="4">
        <f>'[1]Лицевые счета домов свод'!K370</f>
        <v>0</v>
      </c>
      <c r="L7" s="3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свод'!E371</f>
        <v>0</v>
      </c>
      <c r="F8" s="4">
        <f>'[1]Лицевые счета домов свод'!F371</f>
        <v>-93402.02</v>
      </c>
      <c r="G8" s="4">
        <f>'[1]Лицевые счета домов свод'!G371</f>
        <v>0</v>
      </c>
      <c r="H8" s="4">
        <f>'[1]Лицевые счета домов свод'!H371</f>
        <v>0</v>
      </c>
      <c r="I8" s="4">
        <f>'[1]Лицевые счета домов свод'!I371</f>
        <v>0</v>
      </c>
      <c r="J8" s="4">
        <f>'[1]Лицевые счета домов свод'!J371</f>
        <v>-93402.02</v>
      </c>
      <c r="K8" s="4">
        <f>'[1]Лицевые счета домов свод'!K371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свод'!E372</f>
        <v>0</v>
      </c>
      <c r="F9" s="4">
        <f>'[1]Лицевые счета домов свод'!F372</f>
        <v>0</v>
      </c>
      <c r="G9" s="4">
        <f>'[1]Лицевые счета домов свод'!G372</f>
        <v>0</v>
      </c>
      <c r="H9" s="4">
        <f>'[1]Лицевые счета домов свод'!H372</f>
        <v>0</v>
      </c>
      <c r="I9" s="4">
        <f>'[1]Лицевые счета домов свод'!I372</f>
        <v>0</v>
      </c>
      <c r="J9" s="4">
        <f>'[1]Лицевые счета домов свод'!J372</f>
        <v>0</v>
      </c>
      <c r="K9" s="4">
        <f>'[1]Лицевые счета домов свод'!K372</f>
        <v>0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свод'!E373</f>
        <v>0</v>
      </c>
      <c r="F10" s="4">
        <f>'[1]Лицевые счета домов свод'!F373</f>
        <v>0</v>
      </c>
      <c r="G10" s="4">
        <f>'[1]Лицевые счета домов свод'!G373</f>
        <v>0</v>
      </c>
      <c r="H10" s="4">
        <f>'[1]Лицевые счета домов свод'!H373</f>
        <v>0</v>
      </c>
      <c r="I10" s="4">
        <f>'[1]Лицевые счета домов свод'!I373</f>
        <v>0</v>
      </c>
      <c r="J10" s="4">
        <f>'[1]Лицевые счета домов свод'!J373</f>
        <v>0</v>
      </c>
      <c r="K10" s="4">
        <f>'[1]Лицевые счета домов свод'!K373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свод'!E374</f>
        <v>0</v>
      </c>
      <c r="F11" s="4">
        <f>'[1]Лицевые счета домов свод'!F374</f>
        <v>0</v>
      </c>
      <c r="G11" s="4">
        <f>'[1]Лицевые счета домов свод'!G374</f>
        <v>0</v>
      </c>
      <c r="H11" s="4">
        <f>'[1]Лицевые счета домов свод'!H374</f>
        <v>0</v>
      </c>
      <c r="I11" s="4">
        <f>'[1]Лицевые счета домов свод'!I374</f>
        <v>0</v>
      </c>
      <c r="J11" s="4">
        <f>'[1]Лицевые счета домов свод'!J374</f>
        <v>0</v>
      </c>
      <c r="K11" s="4">
        <f>'[1]Лицевые счета домов свод'!K374</f>
        <v>0</v>
      </c>
      <c r="L11" s="3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5597.63</v>
      </c>
      <c r="F12" s="4">
        <f>SUM(F6:F11)</f>
        <v>297977.12</v>
      </c>
      <c r="G12" s="4">
        <f>SUM(G6:G11)</f>
        <v>111626.41000000002</v>
      </c>
      <c r="H12" s="4">
        <f>SUM(H6:H11)</f>
        <v>108991.31</v>
      </c>
      <c r="I12" s="4">
        <f>SUM(I6:I11)</f>
        <v>167053.18000000002</v>
      </c>
      <c r="J12" s="4">
        <f>SUM(J6:J11)</f>
        <v>239915.25</v>
      </c>
      <c r="K12" s="4">
        <f>SUM(K6:K11)</f>
        <v>8232.730000000025</v>
      </c>
      <c r="L12" s="3"/>
    </row>
    <row r="13" spans="1:12" s="2" customFormat="1" ht="12.75" hidden="1">
      <c r="A13" s="3"/>
      <c r="B13" s="3"/>
      <c r="C13" s="3"/>
      <c r="D13" s="7" t="s">
        <v>24</v>
      </c>
      <c r="E13" s="4">
        <f>'[1]Лицевые счета домов свод'!E376</f>
        <v>3261.29</v>
      </c>
      <c r="F13" s="4">
        <f>'[1]Лицевые счета домов свод'!F376</f>
        <v>8378.08</v>
      </c>
      <c r="G13" s="4">
        <f>'[1]Лицевые счета домов свод'!G376</f>
        <v>36781.36000000001</v>
      </c>
      <c r="H13" s="4">
        <f>'[1]Лицевые счета домов свод'!H376</f>
        <v>35936.50000000001</v>
      </c>
      <c r="I13" s="4">
        <f>'[1]Лицевые счета домов свод'!I376</f>
        <v>22518.200000000004</v>
      </c>
      <c r="J13" s="4">
        <f>'[1]Лицевые счета домов свод'!J376</f>
        <v>21796.380000000005</v>
      </c>
      <c r="K13" s="4">
        <f>'[1]Лицевые счета домов свод'!K376</f>
        <v>4106.1500000000015</v>
      </c>
      <c r="L13" s="3"/>
    </row>
    <row r="14" spans="1:12" s="2" customFormat="1" ht="12.75" hidden="1">
      <c r="A14" s="3"/>
      <c r="B14" s="3"/>
      <c r="C14" s="3"/>
      <c r="D14" s="7" t="s">
        <v>25</v>
      </c>
      <c r="E14" s="4">
        <f>'[1]Лицевые счета домов свод'!E377</f>
        <v>1597.05</v>
      </c>
      <c r="F14" s="4">
        <f>'[1]Лицевые счета домов свод'!F377</f>
        <v>-1597.05</v>
      </c>
      <c r="G14" s="4">
        <f>'[1]Лицевые счета домов свод'!G377</f>
        <v>39787.56999999999</v>
      </c>
      <c r="H14" s="4">
        <f>'[1]Лицевые счета домов свод'!H377</f>
        <v>38873.65</v>
      </c>
      <c r="I14" s="4">
        <f>'[1]Лицевые счета домов свод'!I377</f>
        <v>39787.56999999999</v>
      </c>
      <c r="J14" s="4">
        <f>'[1]Лицевые счета домов свод'!J377</f>
        <v>-2510.969999999994</v>
      </c>
      <c r="K14" s="4">
        <f>'[1]Лицевые счета домов свод'!K377</f>
        <v>2510.969999999994</v>
      </c>
      <c r="L14" s="3"/>
    </row>
    <row r="15" spans="1:12" s="2" customFormat="1" ht="12.75" hidden="1">
      <c r="A15" s="3"/>
      <c r="B15" s="3"/>
      <c r="C15" s="3"/>
      <c r="D15" s="7" t="s">
        <v>26</v>
      </c>
      <c r="E15" s="4">
        <f>'[1]Лицевые счета домов свод'!E378</f>
        <v>20.51</v>
      </c>
      <c r="F15" s="4">
        <f>'[1]Лицевые счета домов свод'!F378</f>
        <v>11051.44</v>
      </c>
      <c r="G15" s="4">
        <f>'[1]Лицевые счета домов свод'!G378</f>
        <v>13262.540000000003</v>
      </c>
      <c r="H15" s="4">
        <f>'[1]Лицевые счета домов свод'!H378</f>
        <v>12957.869999999999</v>
      </c>
      <c r="I15" s="4">
        <f>'[1]Лицевые счета домов свод'!I378</f>
        <v>6450</v>
      </c>
      <c r="J15" s="4">
        <f>'[1]Лицевые счета домов свод'!J378</f>
        <v>17559.309999999998</v>
      </c>
      <c r="K15" s="4">
        <f>'[1]Лицевые счета домов свод'!K378</f>
        <v>325.18000000000393</v>
      </c>
      <c r="L15" s="3"/>
    </row>
    <row r="16" spans="1:12" s="2" customFormat="1" ht="12.75" hidden="1">
      <c r="A16" s="3"/>
      <c r="B16" s="3"/>
      <c r="C16" s="3"/>
      <c r="D16" s="7" t="s">
        <v>27</v>
      </c>
      <c r="E16" s="4">
        <f>'[1]Лицевые счета домов свод'!E379</f>
        <v>9.92</v>
      </c>
      <c r="F16" s="4">
        <f>'[1]Лицевые счета домов свод'!F379</f>
        <v>3745</v>
      </c>
      <c r="G16" s="4">
        <f>'[1]Лицевые счета домов свод'!G379</f>
        <v>1989.5199999999998</v>
      </c>
      <c r="H16" s="4">
        <f>'[1]Лицевые счета домов свод'!H379</f>
        <v>1943.67</v>
      </c>
      <c r="I16" s="4">
        <f>'[1]Лицевые счета домов свод'!I379</f>
        <v>0</v>
      </c>
      <c r="J16" s="4">
        <f>'[1]Лицевые счета домов свод'!J379</f>
        <v>5688.67</v>
      </c>
      <c r="K16" s="4">
        <f>'[1]Лицевые счета домов свод'!K379</f>
        <v>55.769999999999754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свод'!E380</f>
        <v>124.51</v>
      </c>
      <c r="F17" s="4">
        <f>'[1]Лицевые счета домов свод'!F380</f>
        <v>8122.85</v>
      </c>
      <c r="G17" s="4">
        <f>'[1]Лицевые счета домов свод'!G380</f>
        <v>2254.6000000000004</v>
      </c>
      <c r="H17" s="4">
        <f>'[1]Лицевые счета домов свод'!H380</f>
        <v>2202.84</v>
      </c>
      <c r="I17" s="4">
        <f>'[1]Лицевые счета домов свод'!I380</f>
        <v>0</v>
      </c>
      <c r="J17" s="4">
        <f>'[1]Лицевые счета домов свод'!J380</f>
        <v>10325.69</v>
      </c>
      <c r="K17" s="4">
        <f>'[1]Лицевые счета домов свод'!K380</f>
        <v>176.27000000000044</v>
      </c>
      <c r="L17" s="3"/>
    </row>
    <row r="18" spans="1:12" s="2" customFormat="1" ht="12.75" hidden="1">
      <c r="A18" s="3"/>
      <c r="B18" s="3"/>
      <c r="C18" s="3"/>
      <c r="D18" s="7" t="s">
        <v>29</v>
      </c>
      <c r="E18" s="4">
        <f>'[1]Лицевые счета домов свод'!E381</f>
        <v>4.09</v>
      </c>
      <c r="F18" s="4">
        <f>'[1]Лицевые счета домов свод'!F381</f>
        <v>299.97</v>
      </c>
      <c r="G18" s="4">
        <f>'[1]Лицевые счета домов свод'!G381</f>
        <v>66.34</v>
      </c>
      <c r="H18" s="4">
        <f>'[1]Лицевые счета домов свод'!H381</f>
        <v>64.77000000000001</v>
      </c>
      <c r="I18" s="4">
        <f>'[1]Лицевые счета домов свод'!I381</f>
        <v>0</v>
      </c>
      <c r="J18" s="4">
        <f>'[1]Лицевые счета домов свод'!J381</f>
        <v>364.74</v>
      </c>
      <c r="K18" s="4">
        <f>'[1]Лицевые счета домов свод'!K381</f>
        <v>5.659999999999997</v>
      </c>
      <c r="L18" s="3"/>
    </row>
    <row r="19" spans="1:12" s="2" customFormat="1" ht="45.75" customHeight="1" hidden="1">
      <c r="A19" s="3"/>
      <c r="B19" s="3"/>
      <c r="C19" s="3"/>
      <c r="D19" s="7" t="s">
        <v>30</v>
      </c>
      <c r="E19" s="4">
        <f>'[1]Лицевые счета домов свод'!E382</f>
        <v>719.04</v>
      </c>
      <c r="F19" s="4">
        <f>'[1]Лицевые счета домов свод'!F382</f>
        <v>-719.04</v>
      </c>
      <c r="G19" s="4">
        <f>'[1]Лицевые счета домов свод'!G382</f>
        <v>20999.010000000002</v>
      </c>
      <c r="H19" s="4">
        <f>'[1]Лицевые счета домов свод'!H382</f>
        <v>20516.64</v>
      </c>
      <c r="I19" s="4">
        <f>'[1]Лицевые счета домов свод'!I382</f>
        <v>20999.010000000002</v>
      </c>
      <c r="J19" s="4">
        <f>'[1]Лицевые счета домов свод'!J382</f>
        <v>-1201.4100000000035</v>
      </c>
      <c r="K19" s="4">
        <f>'[1]Лицевые счета домов свод'!K382</f>
        <v>1201.4100000000035</v>
      </c>
      <c r="L19" s="3"/>
    </row>
    <row r="20" spans="1:12" s="2" customFormat="1" ht="12.75" hidden="1">
      <c r="A20" s="3"/>
      <c r="B20" s="3"/>
      <c r="C20" s="3"/>
      <c r="D20" s="7" t="s">
        <v>31</v>
      </c>
      <c r="E20" s="4">
        <f>'[1]Лицевые счета домов свод'!E383</f>
        <v>427.16</v>
      </c>
      <c r="F20" s="4">
        <f>'[1]Лицевые счета домов свод'!F383</f>
        <v>-32277.91</v>
      </c>
      <c r="G20" s="4">
        <f>'[1]Лицевые счета домов свод'!G383</f>
        <v>7736.390000000003</v>
      </c>
      <c r="H20" s="4">
        <f>'[1]Лицевые счета домов свод'!H383</f>
        <v>7558.75</v>
      </c>
      <c r="I20" s="4">
        <f>'[1]Лицевые счета домов свод'!I383</f>
        <v>14326.958760000001</v>
      </c>
      <c r="J20" s="4">
        <f>'[1]Лицевые счета домов свод'!J383</f>
        <v>-39046.11876</v>
      </c>
      <c r="K20" s="4">
        <f>'[1]Лицевые счета домов свод'!K383</f>
        <v>604.8000000000029</v>
      </c>
      <c r="L20" s="3"/>
    </row>
    <row r="21" spans="1:12" s="2" customFormat="1" ht="12.75" hidden="1">
      <c r="A21" s="3"/>
      <c r="B21" s="3"/>
      <c r="C21" s="3"/>
      <c r="D21" s="7" t="s">
        <v>32</v>
      </c>
      <c r="E21" s="4">
        <f>'[1]Лицевые счета домов свод'!E384</f>
        <v>111.25</v>
      </c>
      <c r="F21" s="4">
        <f>'[1]Лицевые счета домов свод'!F384</f>
        <v>7088.33</v>
      </c>
      <c r="G21" s="4">
        <f>'[1]Лицевые счета домов свод'!G384</f>
        <v>2011.8700000000003</v>
      </c>
      <c r="H21" s="4">
        <f>'[1]Лицевые счета домов свод'!H384</f>
        <v>1965.2499999999998</v>
      </c>
      <c r="I21" s="4">
        <f>'[1]Лицевые счета домов свод'!I384</f>
        <v>0</v>
      </c>
      <c r="J21" s="4">
        <f>'[1]Лицевые счета домов свод'!J384</f>
        <v>9053.58</v>
      </c>
      <c r="K21" s="4">
        <f>'[1]Лицевые счета домов свод'!K384</f>
        <v>157.87000000000057</v>
      </c>
      <c r="L21" s="3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6274.82</v>
      </c>
      <c r="F22" s="4">
        <f>SUM(F13:F21)</f>
        <v>4091.670000000002</v>
      </c>
      <c r="G22" s="4">
        <f>SUM(G13:G21)</f>
        <v>124889.19999999998</v>
      </c>
      <c r="H22" s="4">
        <f>SUM(H13:H21)</f>
        <v>122019.94</v>
      </c>
      <c r="I22" s="8">
        <f>SUM(I13:I21)</f>
        <v>104081.73876000001</v>
      </c>
      <c r="J22" s="8">
        <f>SUM(J13:J21)</f>
        <v>22029.871240000008</v>
      </c>
      <c r="K22" s="8">
        <f>SUM(K13:K21)</f>
        <v>9144.080000000005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свод'!E386</f>
        <v>2124.24</v>
      </c>
      <c r="F23" s="4">
        <f>'[1]Лицевые счета домов свод'!F386</f>
        <v>-2215.54</v>
      </c>
      <c r="G23" s="4">
        <f>'[1]Лицевые счета домов свод'!G386</f>
        <v>44208.03000000001</v>
      </c>
      <c r="H23" s="4">
        <f>'[1]Лицевые счета домов свод'!H386</f>
        <v>43071.82</v>
      </c>
      <c r="I23" s="4">
        <f>'[1]Лицевые счета домов свод'!I386</f>
        <v>44208.03000000001</v>
      </c>
      <c r="J23" s="4">
        <f>'[1]Лицевые счета домов свод'!J386</f>
        <v>-3351.7500000000146</v>
      </c>
      <c r="K23" s="4">
        <f>'[1]Лицевые счета домов свод'!K386</f>
        <v>3260.4500000000116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свод'!E387</f>
        <v>0</v>
      </c>
      <c r="F24" s="4">
        <f>'[1]Лицевые счета домов свод'!F387</f>
        <v>0</v>
      </c>
      <c r="G24" s="4">
        <f>'[1]Лицевые счета домов свод'!G387</f>
        <v>2668.02</v>
      </c>
      <c r="H24" s="4">
        <f>'[1]Лицевые счета домов свод'!H387</f>
        <v>2559.0600000000004</v>
      </c>
      <c r="I24" s="4">
        <f>'[1]Лицевые счета домов свод'!I387</f>
        <v>2668.02</v>
      </c>
      <c r="J24" s="4">
        <f>'[1]Лицевые счета домов свод'!J387</f>
        <v>-108.95999999999958</v>
      </c>
      <c r="K24" s="4">
        <f>'[1]Лицевые счета домов свод'!K387</f>
        <v>108.95999999999958</v>
      </c>
      <c r="L24" s="3"/>
    </row>
    <row r="25" spans="1:12" s="2" customFormat="1" ht="12.75" hidden="1">
      <c r="A25" s="3"/>
      <c r="B25" s="3"/>
      <c r="C25" s="3"/>
      <c r="D25" s="3" t="s">
        <v>36</v>
      </c>
      <c r="E25" s="4">
        <f>'[1]Лицевые счета домов свод'!E388</f>
        <v>0</v>
      </c>
      <c r="F25" s="4">
        <f>'[1]Лицевые счета домов свод'!F388</f>
        <v>0</v>
      </c>
      <c r="G25" s="4">
        <f>'[1]Лицевые счета домов свод'!G388</f>
        <v>7368.980000000001</v>
      </c>
      <c r="H25" s="4">
        <f>'[1]Лицевые счета домов свод'!H388</f>
        <v>6751.82</v>
      </c>
      <c r="I25" s="4">
        <f>'[1]Лицевые счета домов свод'!I388</f>
        <v>7368.980000000001</v>
      </c>
      <c r="J25" s="4">
        <f>'[1]Лицевые счета домов свод'!J388</f>
        <v>-617.1600000000017</v>
      </c>
      <c r="K25" s="4">
        <f>'[1]Лицевые счета домов свод'!K388</f>
        <v>617.1600000000017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свод'!E389</f>
        <v>245.34</v>
      </c>
      <c r="F26" s="4">
        <f>'[1]Лицевые счета домов свод'!F389</f>
        <v>97.62</v>
      </c>
      <c r="G26" s="4">
        <f>'[1]Лицевые счета домов свод'!G389</f>
        <v>7736.529999999999</v>
      </c>
      <c r="H26" s="4">
        <f>'[1]Лицевые счета домов свод'!H389</f>
        <v>7486.25</v>
      </c>
      <c r="I26" s="4">
        <f>'[1]Лицевые счета домов свод'!I389</f>
        <v>7736.529999999999</v>
      </c>
      <c r="J26" s="4">
        <f>'[1]Лицевые счета домов свод'!J389</f>
        <v>-152.65999999999894</v>
      </c>
      <c r="K26" s="4">
        <f>'[1]Лицевые счета домов свод'!K389</f>
        <v>495.619999999999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свод'!E390</f>
        <v>1987.56</v>
      </c>
      <c r="F27" s="4">
        <f>'[1]Лицевые счета домов свод'!F390</f>
        <v>-1987.56</v>
      </c>
      <c r="G27" s="4">
        <f>'[1]Лицевые счета домов свод'!G390</f>
        <v>41555.54</v>
      </c>
      <c r="H27" s="4">
        <f>'[1]Лицевые счета домов свод'!H390</f>
        <v>40478.29</v>
      </c>
      <c r="I27" s="4">
        <f>'[1]Лицевые счета домов свод'!I390</f>
        <v>41555.54</v>
      </c>
      <c r="J27" s="4">
        <f>'[1]Лицевые счета домов свод'!J390</f>
        <v>-3064.8099999999977</v>
      </c>
      <c r="K27" s="4">
        <f>'[1]Лицевые счета домов свод'!K390</f>
        <v>3064.8099999999977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свод'!E391</f>
        <v>2113.11</v>
      </c>
      <c r="F28" s="4">
        <f>'[1]Лицевые счета домов свод'!F391</f>
        <v>-2113.11</v>
      </c>
      <c r="G28" s="4">
        <f>'[1]Лицевые счета домов свод'!G391</f>
        <v>44208.03000000001</v>
      </c>
      <c r="H28" s="4">
        <f>'[1]Лицевые счета домов свод'!H391</f>
        <v>43060.69</v>
      </c>
      <c r="I28" s="4">
        <f>'[1]Лицевые счета домов свод'!I391</f>
        <v>44208.03000000001</v>
      </c>
      <c r="J28" s="4">
        <f>'[1]Лицевые счета домов свод'!J391</f>
        <v>-3260.4500000000116</v>
      </c>
      <c r="K28" s="4">
        <f>'[1]Лицевые счета домов свод'!K391</f>
        <v>3260.4500000000116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свод'!E392</f>
        <v>2329.19</v>
      </c>
      <c r="F29" s="4">
        <f>'[1]Лицевые счета домов свод'!F392</f>
        <v>-2329.19</v>
      </c>
      <c r="G29" s="4">
        <f>'[1]Лицевые счета домов свод'!G392</f>
        <v>48186.659999999996</v>
      </c>
      <c r="H29" s="4">
        <f>'[1]Лицевые счета домов свод'!H392</f>
        <v>46961.96</v>
      </c>
      <c r="I29" s="4">
        <f>'[1]Лицевые счета домов свод'!I392</f>
        <v>48186.659999999996</v>
      </c>
      <c r="J29" s="4">
        <f>'[1]Лицевые счета домов свод'!J392</f>
        <v>-3553.8899999999994</v>
      </c>
      <c r="K29" s="4">
        <f>'[1]Лицевые счета домов свод'!K392</f>
        <v>3553.8899999999994</v>
      </c>
      <c r="L29" s="3"/>
    </row>
    <row r="30" spans="1:12" s="2" customFormat="1" ht="12.75" hidden="1">
      <c r="A30" s="3"/>
      <c r="B30" s="3"/>
      <c r="C30" s="3"/>
      <c r="D30" s="3"/>
      <c r="E30" s="4">
        <f>'[1]Лицевые счета домов свод'!E393</f>
        <v>0</v>
      </c>
      <c r="F30" s="4">
        <f>'[1]Лицевые счета домов свод'!F393</f>
        <v>0</v>
      </c>
      <c r="G30" s="4">
        <f>'[1]Лицевые счета домов свод'!G393</f>
        <v>0</v>
      </c>
      <c r="H30" s="4">
        <f>'[1]Лицевые счета домов свод'!H393</f>
        <v>0</v>
      </c>
      <c r="I30" s="4">
        <f>'[1]Лицевые счета домов свод'!I393</f>
        <v>0</v>
      </c>
      <c r="J30" s="4">
        <f>'[1]Лицевые счета домов свод'!J393</f>
        <v>0</v>
      </c>
      <c r="K30" s="4">
        <f>'[1]Лицевые счета домов свод'!K393</f>
        <v>0</v>
      </c>
      <c r="L30" s="3"/>
    </row>
    <row r="31" spans="1:12" s="2" customFormat="1" ht="12.75">
      <c r="A31" s="3">
        <v>12</v>
      </c>
      <c r="B31" s="5" t="s">
        <v>14</v>
      </c>
      <c r="C31" s="5" t="s">
        <v>15</v>
      </c>
      <c r="D31" s="3"/>
      <c r="E31" s="4">
        <f>SUM(E23:E30)+E12+E22</f>
        <v>20671.89</v>
      </c>
      <c r="F31" s="4">
        <f>SUM(F23:F30)+F12+F22</f>
        <v>293521.00999999995</v>
      </c>
      <c r="G31" s="4">
        <f>SUM(G23:G30)+G12+G22</f>
        <v>432447.4</v>
      </c>
      <c r="H31" s="4">
        <f>SUM(H23:H30)+H12+H22</f>
        <v>421381.14</v>
      </c>
      <c r="I31" s="4">
        <f>I12+I22+I23+I24+I25+I26+I27+I28+I29+I30</f>
        <v>467066.70876000007</v>
      </c>
      <c r="J31" s="8">
        <f>SUM(J23:J30)+J12+J22</f>
        <v>247835.44124</v>
      </c>
      <c r="K31" s="8">
        <f>SUM(K23:K30)+K12+K22</f>
        <v>31738.15000000005</v>
      </c>
      <c r="L31" s="5" t="s">
        <v>16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80" zoomScaleNormal="80" workbookViewId="0" topLeftCell="A1">
      <selection activeCell="A11" sqref="A11"/>
    </sheetView>
  </sheetViews>
  <sheetFormatPr defaultColWidth="12.57421875" defaultRowHeight="12.75"/>
  <cols>
    <col min="1" max="1" width="9.00390625" style="0" customWidth="1"/>
    <col min="2" max="2" width="36.421875" style="0" customWidth="1"/>
    <col min="3" max="3" width="30.8515625" style="0" customWidth="1"/>
    <col min="4" max="4" width="34.57421875" style="0" customWidth="1"/>
    <col min="5" max="5" width="17.7109375" style="0" customWidth="1"/>
    <col min="6" max="16384" width="11.57421875" style="0" customWidth="1"/>
  </cols>
  <sheetData>
    <row r="1" spans="1:5" s="2" customFormat="1" ht="12.75">
      <c r="A1" s="9" t="s">
        <v>41</v>
      </c>
      <c r="B1" s="9"/>
      <c r="C1" s="9"/>
      <c r="D1" s="9"/>
      <c r="E1" s="9"/>
    </row>
    <row r="2" spans="1:5" s="2" customFormat="1" ht="12.75">
      <c r="A2" s="10" t="s">
        <v>1</v>
      </c>
      <c r="B2" s="9" t="s">
        <v>42</v>
      </c>
      <c r="C2" s="9" t="s">
        <v>2</v>
      </c>
      <c r="D2" s="9" t="s">
        <v>43</v>
      </c>
      <c r="E2" s="9" t="s">
        <v>44</v>
      </c>
    </row>
    <row r="3" spans="1:5" s="2" customFormat="1" ht="34.5" customHeight="1">
      <c r="A3" s="5">
        <v>1</v>
      </c>
      <c r="B3" s="11" t="s">
        <v>45</v>
      </c>
      <c r="C3" s="5" t="s">
        <v>46</v>
      </c>
      <c r="D3" s="5" t="s">
        <v>47</v>
      </c>
      <c r="E3" s="5">
        <v>12649.67</v>
      </c>
    </row>
    <row r="4" spans="1:5" s="2" customFormat="1" ht="12.75" hidden="1">
      <c r="A4" s="5">
        <v>2</v>
      </c>
      <c r="B4" s="12"/>
      <c r="C4" s="9"/>
      <c r="D4" s="9"/>
      <c r="E4" s="9"/>
    </row>
    <row r="5" spans="1:5" s="2" customFormat="1" ht="12.75" hidden="1">
      <c r="A5" s="5">
        <v>3</v>
      </c>
      <c r="B5" s="9"/>
      <c r="C5" s="9"/>
      <c r="D5" s="9"/>
      <c r="E5" s="9"/>
    </row>
    <row r="6" spans="1:5" s="2" customFormat="1" ht="12.75" hidden="1">
      <c r="A6" s="5">
        <v>4</v>
      </c>
      <c r="B6" s="5"/>
      <c r="C6" s="5"/>
      <c r="D6" s="5"/>
      <c r="E6" s="5"/>
    </row>
    <row r="7" spans="1:5" s="2" customFormat="1" ht="12.75" hidden="1">
      <c r="A7" s="13"/>
      <c r="B7" s="13" t="s">
        <v>48</v>
      </c>
      <c r="C7" s="13"/>
      <c r="D7" s="13"/>
      <c r="E7" s="13">
        <f>E4+E5+E3+E6</f>
        <v>12649.67</v>
      </c>
    </row>
    <row r="8" s="2" customFormat="1" ht="12.75" hidden="1"/>
    <row r="9" spans="1:5" s="2" customFormat="1" ht="12.75">
      <c r="A9" s="9" t="s">
        <v>49</v>
      </c>
      <c r="B9" s="9"/>
      <c r="C9" s="9"/>
      <c r="D9" s="9"/>
      <c r="E9" s="9"/>
    </row>
    <row r="10" spans="1:5" s="2" customFormat="1" ht="12.75">
      <c r="A10" s="10" t="s">
        <v>1</v>
      </c>
      <c r="B10" s="9" t="s">
        <v>42</v>
      </c>
      <c r="C10" s="9" t="s">
        <v>2</v>
      </c>
      <c r="D10" s="9" t="s">
        <v>43</v>
      </c>
      <c r="E10" s="9" t="s">
        <v>44</v>
      </c>
    </row>
    <row r="11" spans="1:5" s="2" customFormat="1" ht="12.75">
      <c r="A11" s="5">
        <v>1</v>
      </c>
      <c r="B11" s="6" t="s">
        <v>50</v>
      </c>
      <c r="C11" s="5" t="s">
        <v>46</v>
      </c>
      <c r="D11" s="5" t="s">
        <v>51</v>
      </c>
      <c r="E11" s="5">
        <v>154403.51</v>
      </c>
    </row>
    <row r="12" spans="1:5" ht="12.75" hidden="1">
      <c r="A12" s="14">
        <v>2</v>
      </c>
      <c r="B12" s="15"/>
      <c r="C12" s="16"/>
      <c r="D12" s="16"/>
      <c r="E12" s="16"/>
    </row>
    <row r="13" spans="1:5" ht="12.75" hidden="1">
      <c r="A13" s="14">
        <v>3</v>
      </c>
      <c r="B13" s="16"/>
      <c r="C13" s="16"/>
      <c r="D13" s="16"/>
      <c r="E13" s="16"/>
    </row>
    <row r="14" spans="1:5" ht="12.75" hidden="1">
      <c r="A14" s="14">
        <v>4</v>
      </c>
      <c r="B14" s="14"/>
      <c r="C14" s="14"/>
      <c r="D14" s="14"/>
      <c r="E14" s="14"/>
    </row>
    <row r="15" spans="1:5" ht="12.75" hidden="1">
      <c r="A15" s="17"/>
      <c r="B15" s="17" t="s">
        <v>48</v>
      </c>
      <c r="C15" s="17"/>
      <c r="D15" s="17"/>
      <c r="E15" s="17">
        <f>E12+E13+E11+E14</f>
        <v>154403.51</v>
      </c>
    </row>
    <row r="16" ht="12.75" hidden="1"/>
    <row r="17" spans="1:5" ht="12.75" hidden="1">
      <c r="A17" s="17"/>
      <c r="B17" s="17" t="s">
        <v>52</v>
      </c>
      <c r="C17" s="17"/>
      <c r="D17" s="17"/>
      <c r="E17" s="17">
        <f>E7+E15</f>
        <v>167053.18000000002</v>
      </c>
    </row>
  </sheetData>
  <sheetProtection selectLockedCells="1" selectUnlockedCells="1"/>
  <mergeCells count="2">
    <mergeCell ref="A1:E1"/>
    <mergeCell ref="A9:E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80" zoomScaleNormal="80" workbookViewId="0" topLeftCell="A45">
      <selection activeCell="G66" sqref="G66"/>
    </sheetView>
  </sheetViews>
  <sheetFormatPr defaultColWidth="12.57421875" defaultRowHeight="12.75"/>
  <cols>
    <col min="1" max="1" width="9.00390625" style="18" customWidth="1"/>
    <col min="2" max="2" width="34.421875" style="18" customWidth="1"/>
    <col min="3" max="3" width="30.8515625" style="18" customWidth="1"/>
    <col min="4" max="4" width="34.57421875" style="18" customWidth="1"/>
    <col min="5" max="5" width="17.7109375" style="18" customWidth="1"/>
    <col min="6" max="16384" width="11.57421875" style="18" customWidth="1"/>
  </cols>
  <sheetData>
    <row r="1" spans="1:5" s="19" customFormat="1" ht="21.75" customHeight="1">
      <c r="A1" s="10" t="s">
        <v>53</v>
      </c>
      <c r="B1" s="10"/>
      <c r="C1" s="10"/>
      <c r="D1" s="10"/>
      <c r="E1" s="10"/>
    </row>
    <row r="2" spans="1:5" s="19" customFormat="1" ht="12.75">
      <c r="A2" s="10" t="s">
        <v>1</v>
      </c>
      <c r="B2" s="10" t="s">
        <v>42</v>
      </c>
      <c r="C2" s="10" t="s">
        <v>2</v>
      </c>
      <c r="D2" s="10" t="s">
        <v>43</v>
      </c>
      <c r="E2" s="10" t="s">
        <v>44</v>
      </c>
    </row>
    <row r="3" spans="1:5" s="19" customFormat="1" ht="42.75" customHeight="1">
      <c r="A3" s="6">
        <v>1</v>
      </c>
      <c r="B3" s="10" t="s">
        <v>54</v>
      </c>
      <c r="C3" s="6" t="s">
        <v>55</v>
      </c>
      <c r="D3" s="6" t="s">
        <v>56</v>
      </c>
      <c r="E3" s="6">
        <v>433.42</v>
      </c>
    </row>
    <row r="4" spans="1:5" s="19" customFormat="1" ht="12.75" hidden="1">
      <c r="A4" s="6">
        <v>2</v>
      </c>
      <c r="B4" s="10"/>
      <c r="C4" s="10"/>
      <c r="D4" s="10"/>
      <c r="E4" s="10"/>
    </row>
    <row r="5" spans="1:5" s="19" customFormat="1" ht="12.75" hidden="1">
      <c r="A5" s="6">
        <v>3</v>
      </c>
      <c r="B5" s="10"/>
      <c r="C5" s="10"/>
      <c r="D5" s="10"/>
      <c r="E5" s="10"/>
    </row>
    <row r="6" spans="1:5" s="19" customFormat="1" ht="12.75" hidden="1">
      <c r="A6" s="6">
        <v>4</v>
      </c>
      <c r="B6" s="6"/>
      <c r="C6" s="6"/>
      <c r="D6" s="6"/>
      <c r="E6" s="6"/>
    </row>
    <row r="7" spans="1:5" s="19" customFormat="1" ht="12.75" hidden="1">
      <c r="A7" s="6"/>
      <c r="B7" s="6" t="s">
        <v>48</v>
      </c>
      <c r="C7" s="6"/>
      <c r="D7" s="6"/>
      <c r="E7" s="6">
        <f>E4+E5+E3+E6</f>
        <v>433.42</v>
      </c>
    </row>
    <row r="8" spans="1:5" s="19" customFormat="1" ht="12.75" hidden="1">
      <c r="A8" s="7"/>
      <c r="B8" s="7"/>
      <c r="C8" s="7"/>
      <c r="D8" s="7"/>
      <c r="E8" s="7"/>
    </row>
    <row r="9" spans="1:5" s="19" customFormat="1" ht="12.75" customHeight="1">
      <c r="A9" s="10" t="s">
        <v>57</v>
      </c>
      <c r="B9" s="10"/>
      <c r="C9" s="10"/>
      <c r="D9" s="10"/>
      <c r="E9" s="10"/>
    </row>
    <row r="10" spans="1:5" s="19" customFormat="1" ht="12.75">
      <c r="A10" s="10" t="s">
        <v>1</v>
      </c>
      <c r="B10" s="10" t="s">
        <v>42</v>
      </c>
      <c r="C10" s="10" t="s">
        <v>2</v>
      </c>
      <c r="D10" s="10" t="s">
        <v>43</v>
      </c>
      <c r="E10" s="10" t="s">
        <v>44</v>
      </c>
    </row>
    <row r="11" spans="1:5" s="19" customFormat="1" ht="30.75" customHeight="1">
      <c r="A11" s="6">
        <v>1</v>
      </c>
      <c r="B11" s="10" t="s">
        <v>58</v>
      </c>
      <c r="C11" s="6" t="s">
        <v>55</v>
      </c>
      <c r="D11" s="10" t="s">
        <v>59</v>
      </c>
      <c r="E11" s="10">
        <v>482.78</v>
      </c>
    </row>
    <row r="12" spans="1:5" s="19" customFormat="1" ht="12.75" hidden="1">
      <c r="A12" s="6">
        <v>2</v>
      </c>
      <c r="B12" s="10"/>
      <c r="C12" s="10"/>
      <c r="D12" s="10"/>
      <c r="E12" s="10"/>
    </row>
    <row r="13" spans="1:5" s="19" customFormat="1" ht="12.75" hidden="1">
      <c r="A13" s="6">
        <v>3</v>
      </c>
      <c r="B13" s="10"/>
      <c r="C13" s="10"/>
      <c r="D13" s="10"/>
      <c r="E13" s="10"/>
    </row>
    <row r="14" spans="1:5" s="19" customFormat="1" ht="12.75" hidden="1">
      <c r="A14" s="6"/>
      <c r="B14" s="6" t="s">
        <v>48</v>
      </c>
      <c r="C14" s="6"/>
      <c r="D14" s="6"/>
      <c r="E14" s="6">
        <f>E11+E12+E13</f>
        <v>482.78</v>
      </c>
    </row>
    <row r="15" spans="1:5" s="19" customFormat="1" ht="12.75" hidden="1">
      <c r="A15" s="7"/>
      <c r="B15" s="7"/>
      <c r="C15" s="7"/>
      <c r="D15" s="7"/>
      <c r="E15" s="7"/>
    </row>
    <row r="16" spans="1:5" s="21" customFormat="1" ht="12.75" customHeight="1">
      <c r="A16" s="20" t="s">
        <v>60</v>
      </c>
      <c r="B16" s="20"/>
      <c r="C16" s="20"/>
      <c r="D16" s="20"/>
      <c r="E16" s="20"/>
    </row>
    <row r="17" spans="1:5" s="19" customFormat="1" ht="12.75">
      <c r="A17" s="10" t="s">
        <v>1</v>
      </c>
      <c r="B17" s="10" t="s">
        <v>42</v>
      </c>
      <c r="C17" s="10" t="s">
        <v>2</v>
      </c>
      <c r="D17" s="10" t="s">
        <v>43</v>
      </c>
      <c r="E17" s="10" t="s">
        <v>44</v>
      </c>
    </row>
    <row r="18" spans="1:5" s="19" customFormat="1" ht="27" customHeight="1">
      <c r="A18" s="6">
        <v>1</v>
      </c>
      <c r="B18" s="10" t="s">
        <v>61</v>
      </c>
      <c r="C18" s="10" t="s">
        <v>55</v>
      </c>
      <c r="D18" s="10" t="s">
        <v>62</v>
      </c>
      <c r="E18" s="10">
        <v>1163.4</v>
      </c>
    </row>
    <row r="19" spans="1:5" s="19" customFormat="1" ht="12.75" hidden="1">
      <c r="A19" s="6">
        <v>2</v>
      </c>
      <c r="B19" s="10"/>
      <c r="C19" s="10"/>
      <c r="D19" s="10"/>
      <c r="E19" s="10"/>
    </row>
    <row r="20" spans="1:5" s="19" customFormat="1" ht="12.75" hidden="1">
      <c r="A20" s="6">
        <v>3</v>
      </c>
      <c r="B20" s="10"/>
      <c r="C20" s="10"/>
      <c r="D20" s="10"/>
      <c r="E20" s="10"/>
    </row>
    <row r="21" spans="1:5" s="19" customFormat="1" ht="12.75" hidden="1">
      <c r="A21" s="6"/>
      <c r="B21" s="6" t="s">
        <v>48</v>
      </c>
      <c r="C21" s="6"/>
      <c r="D21" s="6"/>
      <c r="E21" s="6">
        <f>E18+E19+E20</f>
        <v>1163.4</v>
      </c>
    </row>
    <row r="22" spans="1:5" s="19" customFormat="1" ht="12.75" hidden="1">
      <c r="A22" s="7"/>
      <c r="B22" s="7"/>
      <c r="C22" s="7"/>
      <c r="D22" s="7"/>
      <c r="E22" s="7"/>
    </row>
    <row r="23" spans="1:5" s="21" customFormat="1" ht="12.75" customHeight="1">
      <c r="A23" s="20" t="s">
        <v>63</v>
      </c>
      <c r="B23" s="20"/>
      <c r="C23" s="20"/>
      <c r="D23" s="20"/>
      <c r="E23" s="20"/>
    </row>
    <row r="24" spans="1:5" s="19" customFormat="1" ht="12.75">
      <c r="A24" s="10" t="s">
        <v>1</v>
      </c>
      <c r="B24" s="10" t="s">
        <v>42</v>
      </c>
      <c r="C24" s="10" t="s">
        <v>2</v>
      </c>
      <c r="D24" s="10" t="s">
        <v>43</v>
      </c>
      <c r="E24" s="10" t="s">
        <v>44</v>
      </c>
    </row>
    <row r="25" spans="1:5" s="19" customFormat="1" ht="12.75">
      <c r="A25" s="6">
        <v>1</v>
      </c>
      <c r="B25" s="22" t="s">
        <v>64</v>
      </c>
      <c r="C25" s="10" t="s">
        <v>55</v>
      </c>
      <c r="D25" s="10"/>
      <c r="E25" s="10">
        <v>12706.2</v>
      </c>
    </row>
    <row r="26" spans="1:5" s="19" customFormat="1" ht="12.75">
      <c r="A26" s="6">
        <v>2</v>
      </c>
      <c r="B26" s="10" t="s">
        <v>65</v>
      </c>
      <c r="C26" s="10" t="s">
        <v>55</v>
      </c>
      <c r="D26" s="10" t="s">
        <v>66</v>
      </c>
      <c r="E26" s="10">
        <v>133.16</v>
      </c>
    </row>
    <row r="27" spans="1:5" s="19" customFormat="1" ht="12.75" hidden="1">
      <c r="A27" s="6"/>
      <c r="B27" s="6" t="s">
        <v>48</v>
      </c>
      <c r="C27" s="6"/>
      <c r="D27" s="6"/>
      <c r="E27" s="6">
        <f>E25+E26</f>
        <v>12839.36</v>
      </c>
    </row>
    <row r="28" spans="1:5" s="19" customFormat="1" ht="12.75" hidden="1">
      <c r="A28" s="7"/>
      <c r="B28" s="7"/>
      <c r="C28" s="7"/>
      <c r="D28" s="7"/>
      <c r="E28" s="7"/>
    </row>
    <row r="29" spans="1:5" s="19" customFormat="1" ht="12.75" customHeight="1">
      <c r="A29" s="10" t="s">
        <v>41</v>
      </c>
      <c r="B29" s="10"/>
      <c r="C29" s="10"/>
      <c r="D29" s="10"/>
      <c r="E29" s="10"/>
    </row>
    <row r="30" spans="1:5" s="19" customFormat="1" ht="12.75">
      <c r="A30" s="10" t="s">
        <v>1</v>
      </c>
      <c r="B30" s="10" t="s">
        <v>42</v>
      </c>
      <c r="C30" s="10" t="s">
        <v>2</v>
      </c>
      <c r="D30" s="10" t="s">
        <v>43</v>
      </c>
      <c r="E30" s="10" t="s">
        <v>44</v>
      </c>
    </row>
    <row r="31" spans="1:5" s="19" customFormat="1" ht="12.75">
      <c r="A31" s="6">
        <v>1</v>
      </c>
      <c r="B31" s="6" t="s">
        <v>67</v>
      </c>
      <c r="C31" s="10" t="s">
        <v>55</v>
      </c>
      <c r="D31" s="6" t="s">
        <v>68</v>
      </c>
      <c r="E31" s="6">
        <v>5400</v>
      </c>
    </row>
    <row r="32" spans="1:5" s="19" customFormat="1" ht="12.75" hidden="1">
      <c r="A32" s="6">
        <v>2</v>
      </c>
      <c r="B32" s="10"/>
      <c r="C32" s="10"/>
      <c r="D32" s="10"/>
      <c r="E32" s="10"/>
    </row>
    <row r="33" spans="1:5" s="19" customFormat="1" ht="12.75" hidden="1">
      <c r="A33" s="6">
        <v>3</v>
      </c>
      <c r="B33" s="6"/>
      <c r="C33" s="6"/>
      <c r="D33" s="6"/>
      <c r="E33" s="6"/>
    </row>
    <row r="34" spans="1:5" s="19" customFormat="1" ht="12.75" hidden="1">
      <c r="A34" s="6"/>
      <c r="B34" s="6" t="s">
        <v>48</v>
      </c>
      <c r="C34" s="6"/>
      <c r="D34" s="6"/>
      <c r="E34" s="6">
        <f>E32+E31+E33</f>
        <v>5400</v>
      </c>
    </row>
    <row r="35" spans="1:5" s="19" customFormat="1" ht="12.75" hidden="1">
      <c r="A35" s="7"/>
      <c r="B35" s="7"/>
      <c r="C35" s="7"/>
      <c r="D35" s="7"/>
      <c r="E35" s="7"/>
    </row>
    <row r="36" spans="1:5" s="19" customFormat="1" ht="12.75" customHeight="1">
      <c r="A36" s="10" t="s">
        <v>69</v>
      </c>
      <c r="B36" s="10"/>
      <c r="C36" s="10"/>
      <c r="D36" s="10"/>
      <c r="E36" s="10"/>
    </row>
    <row r="37" spans="1:5" s="19" customFormat="1" ht="12.75">
      <c r="A37" s="10" t="s">
        <v>1</v>
      </c>
      <c r="B37" s="10" t="s">
        <v>42</v>
      </c>
      <c r="C37" s="10" t="s">
        <v>2</v>
      </c>
      <c r="D37" s="10" t="s">
        <v>43</v>
      </c>
      <c r="E37" s="10" t="s">
        <v>44</v>
      </c>
    </row>
    <row r="38" spans="1:5" s="19" customFormat="1" ht="12.75">
      <c r="A38" s="6">
        <v>1</v>
      </c>
      <c r="B38" s="6" t="s">
        <v>70</v>
      </c>
      <c r="C38" s="6" t="s">
        <v>55</v>
      </c>
      <c r="D38" s="6"/>
      <c r="E38" s="6">
        <v>1085.06</v>
      </c>
    </row>
    <row r="39" spans="1:5" s="19" customFormat="1" ht="12.75" hidden="1">
      <c r="A39" s="6">
        <v>2</v>
      </c>
      <c r="B39" s="10"/>
      <c r="C39" s="10"/>
      <c r="D39" s="10"/>
      <c r="E39" s="10"/>
    </row>
    <row r="40" spans="1:5" s="19" customFormat="1" ht="12.75" hidden="1">
      <c r="A40" s="6">
        <v>3</v>
      </c>
      <c r="B40" s="6"/>
      <c r="C40" s="6"/>
      <c r="D40" s="6"/>
      <c r="E40" s="6"/>
    </row>
    <row r="41" spans="1:5" s="19" customFormat="1" ht="12.75" hidden="1">
      <c r="A41" s="6"/>
      <c r="B41" s="6" t="s">
        <v>48</v>
      </c>
      <c r="C41" s="6"/>
      <c r="D41" s="6"/>
      <c r="E41" s="6">
        <f>E39+E38+E40</f>
        <v>1085.06</v>
      </c>
    </row>
    <row r="42" spans="1:5" s="19" customFormat="1" ht="12.75" hidden="1">
      <c r="A42" s="6"/>
      <c r="B42" s="6"/>
      <c r="C42" s="6"/>
      <c r="D42" s="6"/>
      <c r="E42" s="6"/>
    </row>
    <row r="43" spans="1:5" s="19" customFormat="1" ht="23.25" customHeight="1">
      <c r="A43" s="10" t="s">
        <v>71</v>
      </c>
      <c r="B43" s="10"/>
      <c r="C43" s="10"/>
      <c r="D43" s="10"/>
      <c r="E43" s="10"/>
    </row>
    <row r="44" spans="1:5" s="19" customFormat="1" ht="12.75">
      <c r="A44" s="10" t="s">
        <v>1</v>
      </c>
      <c r="B44" s="10" t="s">
        <v>42</v>
      </c>
      <c r="C44" s="10" t="s">
        <v>2</v>
      </c>
      <c r="D44" s="10" t="s">
        <v>43</v>
      </c>
      <c r="E44" s="10" t="s">
        <v>44</v>
      </c>
    </row>
    <row r="45" spans="1:5" s="19" customFormat="1" ht="12.75">
      <c r="A45" s="6">
        <v>1</v>
      </c>
      <c r="B45" s="6" t="s">
        <v>72</v>
      </c>
      <c r="C45" s="6" t="s">
        <v>55</v>
      </c>
      <c r="D45" s="6"/>
      <c r="E45" s="6">
        <v>215.35</v>
      </c>
    </row>
    <row r="46" spans="1:5" s="19" customFormat="1" ht="12.75" hidden="1">
      <c r="A46" s="6">
        <v>2</v>
      </c>
      <c r="B46" s="10"/>
      <c r="C46" s="10"/>
      <c r="D46" s="10"/>
      <c r="E46" s="10"/>
    </row>
    <row r="47" spans="1:5" s="19" customFormat="1" ht="12.75" hidden="1">
      <c r="A47" s="6">
        <v>3</v>
      </c>
      <c r="B47" s="6"/>
      <c r="C47" s="6"/>
      <c r="D47" s="6"/>
      <c r="E47" s="6"/>
    </row>
    <row r="48" spans="1:5" s="19" customFormat="1" ht="12.75" hidden="1">
      <c r="A48" s="6"/>
      <c r="B48" s="6" t="s">
        <v>48</v>
      </c>
      <c r="C48" s="6"/>
      <c r="D48" s="6"/>
      <c r="E48" s="6">
        <f>E46+E45+E47</f>
        <v>215.35</v>
      </c>
    </row>
    <row r="49" spans="1:5" s="19" customFormat="1" ht="12.75" customHeight="1" hidden="1">
      <c r="A49" s="7"/>
      <c r="B49" s="7"/>
      <c r="C49" s="7"/>
      <c r="D49" s="7"/>
      <c r="E49" s="7"/>
    </row>
    <row r="50" spans="1:5" s="19" customFormat="1" ht="18" customHeight="1">
      <c r="A50" s="10" t="s">
        <v>73</v>
      </c>
      <c r="B50" s="10"/>
      <c r="C50" s="10"/>
      <c r="D50" s="10"/>
      <c r="E50" s="10"/>
    </row>
    <row r="51" spans="1:5" s="19" customFormat="1" ht="20.25" customHeight="1">
      <c r="A51" s="10" t="s">
        <v>1</v>
      </c>
      <c r="B51" s="10" t="s">
        <v>42</v>
      </c>
      <c r="C51" s="10" t="s">
        <v>2</v>
      </c>
      <c r="D51" s="10" t="s">
        <v>43</v>
      </c>
      <c r="E51" s="10" t="s">
        <v>44</v>
      </c>
    </row>
    <row r="52" spans="1:5" s="19" customFormat="1" ht="16.5" customHeight="1">
      <c r="A52" s="6">
        <v>1</v>
      </c>
      <c r="B52" s="6" t="s">
        <v>74</v>
      </c>
      <c r="C52" s="6" t="s">
        <v>55</v>
      </c>
      <c r="D52" s="6"/>
      <c r="E52" s="6">
        <v>4842.71</v>
      </c>
    </row>
    <row r="53" spans="1:5" s="19" customFormat="1" ht="29.25" customHeight="1">
      <c r="A53" s="6">
        <v>2</v>
      </c>
      <c r="B53" s="10" t="s">
        <v>75</v>
      </c>
      <c r="C53" s="10" t="s">
        <v>55</v>
      </c>
      <c r="D53" s="10"/>
      <c r="E53" s="10">
        <v>1007.24</v>
      </c>
    </row>
    <row r="54" spans="1:5" s="19" customFormat="1" ht="12.75" customHeight="1" hidden="1">
      <c r="A54" s="6">
        <v>3</v>
      </c>
      <c r="B54" s="6"/>
      <c r="C54" s="6"/>
      <c r="D54" s="6"/>
      <c r="E54" s="6"/>
    </row>
    <row r="55" spans="1:5" s="19" customFormat="1" ht="12.75" customHeight="1" hidden="1">
      <c r="A55" s="6"/>
      <c r="B55" s="6" t="s">
        <v>48</v>
      </c>
      <c r="C55" s="6"/>
      <c r="D55" s="6"/>
      <c r="E55" s="6">
        <f>E53+E52+E54</f>
        <v>5849.95</v>
      </c>
    </row>
    <row r="56" spans="1:5" s="19" customFormat="1" ht="12.75" customHeight="1" hidden="1">
      <c r="A56" s="7"/>
      <c r="B56" s="7"/>
      <c r="C56" s="7"/>
      <c r="D56" s="7"/>
      <c r="E56" s="7"/>
    </row>
    <row r="57" spans="1:5" s="19" customFormat="1" ht="18" customHeight="1">
      <c r="A57" s="10" t="s">
        <v>76</v>
      </c>
      <c r="B57" s="10"/>
      <c r="C57" s="10"/>
      <c r="D57" s="10"/>
      <c r="E57" s="10"/>
    </row>
    <row r="58" spans="1:5" s="19" customFormat="1" ht="20.25" customHeight="1">
      <c r="A58" s="10" t="s">
        <v>1</v>
      </c>
      <c r="B58" s="10" t="s">
        <v>42</v>
      </c>
      <c r="C58" s="10" t="s">
        <v>2</v>
      </c>
      <c r="D58" s="10" t="s">
        <v>43</v>
      </c>
      <c r="E58" s="10" t="s">
        <v>44</v>
      </c>
    </row>
    <row r="59" spans="1:5" s="19" customFormat="1" ht="32.25" customHeight="1">
      <c r="A59" s="6">
        <v>1</v>
      </c>
      <c r="B59" s="6" t="s">
        <v>77</v>
      </c>
      <c r="C59" s="6" t="s">
        <v>55</v>
      </c>
      <c r="D59" s="6" t="s">
        <v>51</v>
      </c>
      <c r="E59" s="6">
        <v>925.09</v>
      </c>
    </row>
    <row r="60" spans="1:5" s="19" customFormat="1" ht="29.25" customHeight="1">
      <c r="A60" s="6">
        <v>2</v>
      </c>
      <c r="B60" s="10" t="s">
        <v>78</v>
      </c>
      <c r="C60" s="10" t="s">
        <v>55</v>
      </c>
      <c r="D60" s="10" t="s">
        <v>79</v>
      </c>
      <c r="E60" s="10">
        <v>448.88</v>
      </c>
    </row>
    <row r="61" spans="1:5" s="19" customFormat="1" ht="12.75" customHeight="1" hidden="1">
      <c r="A61" s="6">
        <v>3</v>
      </c>
      <c r="B61" s="6"/>
      <c r="C61" s="6"/>
      <c r="D61" s="6"/>
      <c r="E61" s="6"/>
    </row>
    <row r="62" spans="1:5" s="19" customFormat="1" ht="12.75" customHeight="1" hidden="1">
      <c r="A62" s="6"/>
      <c r="B62" s="6" t="s">
        <v>48</v>
      </c>
      <c r="C62" s="6"/>
      <c r="D62" s="6"/>
      <c r="E62" s="6">
        <f>E60+E59+E61</f>
        <v>1373.97</v>
      </c>
    </row>
    <row r="63" spans="1:5" s="19" customFormat="1" ht="12.75" customHeight="1" hidden="1">
      <c r="A63" s="7"/>
      <c r="B63" s="7"/>
      <c r="C63" s="7"/>
      <c r="D63" s="7"/>
      <c r="E63" s="7"/>
    </row>
    <row r="64" spans="1:5" s="19" customFormat="1" ht="18" customHeight="1">
      <c r="A64" s="10" t="s">
        <v>80</v>
      </c>
      <c r="B64" s="10"/>
      <c r="C64" s="10"/>
      <c r="D64" s="10"/>
      <c r="E64" s="10"/>
    </row>
    <row r="65" spans="1:5" s="19" customFormat="1" ht="20.25" customHeight="1">
      <c r="A65" s="10" t="s">
        <v>1</v>
      </c>
      <c r="B65" s="10" t="s">
        <v>42</v>
      </c>
      <c r="C65" s="10" t="s">
        <v>2</v>
      </c>
      <c r="D65" s="10" t="s">
        <v>43</v>
      </c>
      <c r="E65" s="10" t="s">
        <v>44</v>
      </c>
    </row>
    <row r="66" spans="1:5" s="19" customFormat="1" ht="32.25" customHeight="1">
      <c r="A66" s="6">
        <v>1</v>
      </c>
      <c r="B66" s="6" t="s">
        <v>81</v>
      </c>
      <c r="C66" s="10" t="s">
        <v>55</v>
      </c>
      <c r="D66" s="6" t="s">
        <v>82</v>
      </c>
      <c r="E66" s="6">
        <v>1050</v>
      </c>
    </row>
    <row r="67" spans="1:5" s="19" customFormat="1" ht="93.75" customHeight="1">
      <c r="A67" s="6">
        <v>2</v>
      </c>
      <c r="B67" s="10" t="s">
        <v>83</v>
      </c>
      <c r="C67" s="10" t="s">
        <v>55</v>
      </c>
      <c r="D67" s="10" t="s">
        <v>51</v>
      </c>
      <c r="E67" s="10">
        <v>-925.09</v>
      </c>
    </row>
    <row r="68" spans="1:5" ht="12.75" customHeight="1" hidden="1">
      <c r="A68" s="23">
        <v>3</v>
      </c>
      <c r="B68" s="23"/>
      <c r="C68" s="23"/>
      <c r="D68" s="23"/>
      <c r="E68" s="23"/>
    </row>
    <row r="69" spans="1:5" ht="12.75" customHeight="1" hidden="1">
      <c r="A69" s="24"/>
      <c r="B69" s="24" t="s">
        <v>48</v>
      </c>
      <c r="C69" s="24"/>
      <c r="D69" s="24"/>
      <c r="E69" s="24">
        <f>E67+E66+E68</f>
        <v>124.90999999999997</v>
      </c>
    </row>
    <row r="70" spans="1:5" ht="12.75" customHeight="1" hidden="1">
      <c r="A70" s="25"/>
      <c r="B70" s="25"/>
      <c r="C70" s="25"/>
      <c r="D70" s="25"/>
      <c r="E70" s="25"/>
    </row>
    <row r="71" spans="1:5" ht="12.75" customHeight="1" hidden="1">
      <c r="A71" s="25"/>
      <c r="B71" s="25"/>
      <c r="C71" s="25"/>
      <c r="D71" s="25"/>
      <c r="E71" s="25"/>
    </row>
    <row r="72" spans="1:5" ht="12.75" customHeight="1" hidden="1">
      <c r="A72" s="25"/>
      <c r="B72" s="25"/>
      <c r="C72" s="25"/>
      <c r="D72" s="25"/>
      <c r="E72" s="25"/>
    </row>
    <row r="73" spans="1:5" ht="12.75" customHeight="1" hidden="1">
      <c r="A73" s="25"/>
      <c r="B73" s="25"/>
      <c r="C73" s="25"/>
      <c r="D73" s="25"/>
      <c r="E73" s="25"/>
    </row>
    <row r="74" spans="1:5" ht="12.75" hidden="1">
      <c r="A74" s="26"/>
      <c r="B74" s="26" t="s">
        <v>52</v>
      </c>
      <c r="C74" s="26"/>
      <c r="D74" s="26"/>
      <c r="E74" s="26">
        <f>E7+E14+E21+E27+E34+E41+E48+E55+E62+E69</f>
        <v>28968.2</v>
      </c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  <row r="80" spans="1:5" ht="12.75">
      <c r="A80" s="27"/>
      <c r="B80" s="27"/>
      <c r="C80" s="27"/>
      <c r="D80" s="27"/>
      <c r="E80" s="27"/>
    </row>
    <row r="81" spans="1:5" ht="12.75">
      <c r="A81" s="27"/>
      <c r="B81" s="27"/>
      <c r="C81" s="27"/>
      <c r="D81" s="27"/>
      <c r="E81" s="27"/>
    </row>
    <row r="83" spans="1:5" ht="12.75">
      <c r="A83" s="28"/>
      <c r="B83" s="28"/>
      <c r="C83" s="28"/>
      <c r="D83" s="28"/>
      <c r="E83" s="28"/>
    </row>
    <row r="84" spans="1:5" ht="12.75">
      <c r="A84" s="28"/>
      <c r="B84" s="28"/>
      <c r="C84" s="28"/>
      <c r="D84" s="28"/>
      <c r="E84" s="28"/>
    </row>
    <row r="85" spans="1:5" ht="12.75">
      <c r="A85" s="28"/>
      <c r="B85" s="28"/>
      <c r="C85" s="28"/>
      <c r="D85" s="28"/>
      <c r="E85" s="28"/>
    </row>
  </sheetData>
  <sheetProtection selectLockedCells="1" selectUnlockedCells="1"/>
  <mergeCells count="10">
    <mergeCell ref="A1:E1"/>
    <mergeCell ref="A9:E9"/>
    <mergeCell ref="A16:E16"/>
    <mergeCell ref="A23:E23"/>
    <mergeCell ref="A29:E29"/>
    <mergeCell ref="A36:E36"/>
    <mergeCell ref="A43:E43"/>
    <mergeCell ref="A50:E50"/>
    <mergeCell ref="A57:E57"/>
    <mergeCell ref="A64:E6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2018-01-24T07:43:04Z</cp:lastPrinted>
  <dcterms:modified xsi:type="dcterms:W3CDTF">2018-04-01T11:02:37Z</dcterms:modified>
  <cp:category/>
  <cp:version/>
  <cp:contentType/>
  <cp:contentStatus/>
  <cp:revision>173</cp:revision>
</cp:coreProperties>
</file>