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0" activeTab="3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<sst xmlns="http://schemas.openxmlformats.org/spreadsheetml/2006/main" count="337" uniqueCount="103">
  <si>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</si>
  <si>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</si>
  <si>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</si>
  <si>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</si>
  <si>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</si>
  <si>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</si>
  <si>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</si>
  <si>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</si>
  <si>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</si>
  <si>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</si>
  <si>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Задолж-ть на 31.12.2017 г</t>
  </si>
  <si>
    <t>Дата заключения договора</t>
  </si>
  <si>
    <t>Улица</t>
  </si>
  <si>
    <t>Дом</t>
  </si>
  <si>
    <t>Чехова</t>
  </si>
  <si>
    <t>339/2</t>
  </si>
  <si>
    <t>01.05.2013 г.</t>
  </si>
  <si>
    <t xml:space="preserve">Ремонт жилья </t>
  </si>
  <si>
    <t>установка общего водомера</t>
  </si>
  <si>
    <t>Капремонт</t>
  </si>
  <si>
    <t>Ремонт подъезда</t>
  </si>
  <si>
    <t>Узлы учета повышающий коэфф.</t>
  </si>
  <si>
    <t>Доп.статья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</si>
  <si>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</si>
  <si>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</si>
  <si>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</si>
  <si>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</si>
  <si>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</si>
  <si>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</si>
  <si>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</si>
  <si>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</si>
  <si>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</si>
  <si>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</si>
  <si>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</si>
  <si>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</si>
  <si>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Антенна</t>
  </si>
  <si>
    <t>ОБЖ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</si>
  <si>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</si>
  <si>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</si>
  <si>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</si>
  <si>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</si>
  <si>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</si>
  <si>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</si>
  <si>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Уборка лестничных клетей</t>
  </si>
  <si>
    <t>Ноябрь 2017 г.</t>
  </si>
  <si>
    <t>Вид работ</t>
  </si>
  <si>
    <t>Место проведения работ</t>
  </si>
  <si>
    <t>Сумма</t>
  </si>
  <si>
    <t>установка прожектора на жилом доме</t>
  </si>
  <si>
    <t>Чехова 339/2</t>
  </si>
  <si>
    <t>2-й подъезд</t>
  </si>
  <si>
    <t>ИТОГО</t>
  </si>
  <si>
    <t>ВСЕГО</t>
  </si>
  <si>
    <t>Январь 2017 г.</t>
  </si>
  <si>
    <t>Т/о УУТЭ ЦО</t>
  </si>
  <si>
    <t>Чехова, 339/2</t>
  </si>
  <si>
    <t>Т/о общедомовых приборов учета электроэнергии</t>
  </si>
  <si>
    <t>смена трубопровода ЦО</t>
  </si>
  <si>
    <t>кв.32</t>
  </si>
  <si>
    <t>Устранение непрогрева системы ЦО: ликвидация воздушных пробок в стояках, обходы и осмотры подвала и инженерных коммуникаций</t>
  </si>
  <si>
    <t>кв.57</t>
  </si>
  <si>
    <t>Февраль 2017 г.</t>
  </si>
  <si>
    <t>кв.1,13,25,37,49,14,26,38,50</t>
  </si>
  <si>
    <t>Март 2017</t>
  </si>
  <si>
    <t>Апрель 2017</t>
  </si>
  <si>
    <t>осмотр вентиляционных каналов видеоаппаратурой и устранение завалов,</t>
  </si>
  <si>
    <t>кв.56</t>
  </si>
  <si>
    <t>слив воды из системы</t>
  </si>
  <si>
    <t>закрытие отопительного периода</t>
  </si>
  <si>
    <t>Май 2017</t>
  </si>
  <si>
    <t>дезинсекция подвальных помещений</t>
  </si>
  <si>
    <t>очистка кровли от мусора</t>
  </si>
  <si>
    <t>благоустройство придомовой территории (окраска деревьев и бордюров)</t>
  </si>
  <si>
    <t>окраска торцов лестничных маршей в подъездах</t>
  </si>
  <si>
    <t>Подъезд 1,2</t>
  </si>
  <si>
    <t>Июнь 2017 г</t>
  </si>
  <si>
    <t>ремонт э/щитка этажного</t>
  </si>
  <si>
    <t>кв. 75</t>
  </si>
  <si>
    <t>гидравлические испытания внутридомовой системы ЦО</t>
  </si>
  <si>
    <t>Июль 2017 г</t>
  </si>
  <si>
    <t>Август 2017 г</t>
  </si>
  <si>
    <t>Сентябрь 2017 г</t>
  </si>
  <si>
    <t>промывка системы ЦО</t>
  </si>
  <si>
    <t>Октябрь 2017 г</t>
  </si>
  <si>
    <t>ремонт электроосвещения  в подъезде</t>
  </si>
  <si>
    <t>2-й подъезд 1-й этаж</t>
  </si>
  <si>
    <t>Ноябрь 2017 г</t>
  </si>
  <si>
    <t>переодический осмотр вентиляционных каналов и дымоходов</t>
  </si>
  <si>
    <t>кв. 1,3,4,5,7,8,9,12,14,15,16,20,21,23,26,28,29,31,32,33,34,35,39,40,43,44,45,46,48,52,54,58,59,62,63,64,65,66,67,69,71,72,73,74,75,76,77,78,79,81,82,84,87,88,90,91,93,95,96,97,98,99,101,106,107,108,109,110,111,112,113,118</t>
  </si>
  <si>
    <t>осмотр вентиляционных и дымовых каналов</t>
  </si>
  <si>
    <t>кв. 6,22,24,27,41,42,47,83,92,94,98,100,115</t>
  </si>
  <si>
    <t>Обрезка и удаление дерева</t>
  </si>
  <si>
    <t>очистка воронок водосточных труб, свесов желоба от мусора и установка дверного полотна в тамбуре подъезда на жилом доме</t>
  </si>
  <si>
    <t>обходы и осмотры подвала и инженерных систем</t>
  </si>
  <si>
    <t>Декабрь 2017 г</t>
  </si>
  <si>
    <t>2014 г</t>
  </si>
  <si>
    <t>первичное обследование , прочистка  вентканалов и дымоходов</t>
  </si>
  <si>
    <t>кв.2,3,8,16,17,18,39,41,50,57,58,60-64,66-68,70-75,80-83,86-88,92,96,99,101,106,108</t>
  </si>
  <si>
    <t>Прочистка вентканалов и дымоходов, устранение завала в квартирах</t>
  </si>
  <si>
    <t>кв. 7,15,16,18,19,21,22,25,26,29,30,31,32,33,34,37,39,43,46,47,48,52,53,54,55,57,58,73,74,93,96,100,111,112,113,115,118,5,60,64</t>
  </si>
  <si>
    <t>Прочистка вентканалов и дымоходов</t>
  </si>
  <si>
    <t>кв. 62,63,71,86,9,8,14,28,35,45,41,50,68,70,72,75,80,81,82,83,78 (устранение завала кв. 71,76,8,35)</t>
  </si>
  <si>
    <t>Установка светодиодных светильников с датчиками движения в тамбурах подъездов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</si>
</sst>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1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justify"/>
    </xf>
    <xf numFmtId="164" fontId="6" fillId="0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6" fillId="0" borderId="0" xfId="0" applyFont="1" applyFill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6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wrapText="1"/>
    </xf>
    <xf numFmtId="164" fontId="4" fillId="0" borderId="1" xfId="0" applyFont="1" applyBorder="1" applyAlignment="1">
      <alignment horizontal="justify" wrapText="1"/>
    </xf>
    <xf numFmtId="164" fontId="6" fillId="2" borderId="1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 wrapText="1"/>
    </xf>
    <xf numFmtId="164" fontId="6" fillId="2" borderId="0" xfId="0" applyFont="1" applyFill="1" applyAlignment="1">
      <alignment horizontal="center" wrapText="1"/>
    </xf>
    <xf numFmtId="164" fontId="3" fillId="0" borderId="1" xfId="0" applyNumberFormat="1" applyFont="1" applyFill="1" applyBorder="1" applyAlignment="1">
      <alignment horizontal="justify"/>
    </xf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838">
          <cell r="E1838">
            <v>4485.38</v>
          </cell>
          <cell r="F1838">
            <v>171224.69</v>
          </cell>
          <cell r="G1838">
            <v>161085.10000000006</v>
          </cell>
          <cell r="H1838">
            <v>158276.04</v>
          </cell>
          <cell r="I1838">
            <v>2151.77</v>
          </cell>
          <cell r="J1838">
            <v>327348.95999999996</v>
          </cell>
          <cell r="K1838">
            <v>7294.4400000000605</v>
          </cell>
        </row>
        <row r="1839">
          <cell r="E1839">
            <v>339.02</v>
          </cell>
          <cell r="F1839">
            <v>-339.02</v>
          </cell>
          <cell r="G1839">
            <v>0</v>
          </cell>
          <cell r="H1839">
            <v>0</v>
          </cell>
          <cell r="I1839">
            <v>0</v>
          </cell>
          <cell r="J1839">
            <v>-339.02</v>
          </cell>
          <cell r="K1839">
            <v>339.02</v>
          </cell>
        </row>
        <row r="1840">
          <cell r="E1840">
            <v>-217.12</v>
          </cell>
          <cell r="F1840">
            <v>-27425.32</v>
          </cell>
          <cell r="G1840">
            <v>0</v>
          </cell>
          <cell r="H1840">
            <v>0</v>
          </cell>
          <cell r="I1840">
            <v>0</v>
          </cell>
          <cell r="J1840">
            <v>-27425.32</v>
          </cell>
          <cell r="K1840">
            <v>-217.12</v>
          </cell>
        </row>
        <row r="1841">
          <cell r="E1841">
            <v>0</v>
          </cell>
          <cell r="F1841">
            <v>88800</v>
          </cell>
          <cell r="G1841">
            <v>0</v>
          </cell>
          <cell r="H1841">
            <v>0</v>
          </cell>
          <cell r="I1841">
            <v>0</v>
          </cell>
          <cell r="J1841">
            <v>88800</v>
          </cell>
          <cell r="K1841">
            <v>0</v>
          </cell>
        </row>
        <row r="1842">
          <cell r="E1842">
            <v>0</v>
          </cell>
          <cell r="F1842">
            <v>-7914.83</v>
          </cell>
          <cell r="G1842">
            <v>0</v>
          </cell>
          <cell r="H1842">
            <v>0</v>
          </cell>
          <cell r="I1842">
            <v>0</v>
          </cell>
          <cell r="J1842">
            <v>-7914.83</v>
          </cell>
          <cell r="K1842">
            <v>0</v>
          </cell>
        </row>
        <row r="1843">
          <cell r="E1843">
            <v>1906.09</v>
          </cell>
          <cell r="F1843">
            <v>-13341.12</v>
          </cell>
          <cell r="G1843">
            <v>0</v>
          </cell>
          <cell r="H1843">
            <v>2002.62</v>
          </cell>
          <cell r="I1843">
            <v>0</v>
          </cell>
          <cell r="J1843">
            <v>-11338.5</v>
          </cell>
          <cell r="K1843">
            <v>-96.52999999999997</v>
          </cell>
        </row>
        <row r="1845">
          <cell r="E1845">
            <v>7516.28</v>
          </cell>
          <cell r="F1845">
            <v>-91133.95</v>
          </cell>
          <cell r="G1845">
            <v>29732.789999999997</v>
          </cell>
          <cell r="H1845">
            <v>29219.600000000002</v>
          </cell>
          <cell r="I1845">
            <v>68011.66</v>
          </cell>
          <cell r="J1845">
            <v>-129926.01</v>
          </cell>
          <cell r="K1845">
            <v>8029.4699999999975</v>
          </cell>
        </row>
        <row r="1846">
          <cell r="E1846">
            <v>6763.88</v>
          </cell>
          <cell r="F1846">
            <v>-6763.88</v>
          </cell>
          <cell r="G1846">
            <v>76021.12000000001</v>
          </cell>
          <cell r="H1846">
            <v>74709.24</v>
          </cell>
          <cell r="I1846">
            <v>76021.12000000001</v>
          </cell>
          <cell r="J1846">
            <v>-8075.760000000009</v>
          </cell>
          <cell r="K1846">
            <v>8075.760000000009</v>
          </cell>
        </row>
        <row r="1847">
          <cell r="E1847">
            <v>844.86</v>
          </cell>
          <cell r="F1847">
            <v>50526.07</v>
          </cell>
          <cell r="G1847">
            <v>23651.019999999997</v>
          </cell>
          <cell r="H1847">
            <v>23242.859999999997</v>
          </cell>
          <cell r="I1847">
            <v>32010</v>
          </cell>
          <cell r="J1847">
            <v>41758.92999999999</v>
          </cell>
          <cell r="K1847">
            <v>1253.0200000000004</v>
          </cell>
        </row>
        <row r="1848">
          <cell r="E1848">
            <v>400.49</v>
          </cell>
          <cell r="F1848">
            <v>1247.68</v>
          </cell>
          <cell r="G1848">
            <v>19005.34</v>
          </cell>
          <cell r="H1848">
            <v>18677.32</v>
          </cell>
          <cell r="I1848">
            <v>17202.24</v>
          </cell>
          <cell r="J1848">
            <v>2722.7599999999984</v>
          </cell>
          <cell r="K1848">
            <v>728.510000000002</v>
          </cell>
        </row>
        <row r="1849">
          <cell r="E1849">
            <v>469.63</v>
          </cell>
          <cell r="F1849">
            <v>-34681.85</v>
          </cell>
          <cell r="G1849">
            <v>4307.8899999999985</v>
          </cell>
          <cell r="H1849">
            <v>4233.529999999999</v>
          </cell>
          <cell r="I1849">
            <v>17280</v>
          </cell>
          <cell r="J1849">
            <v>-47728.32</v>
          </cell>
          <cell r="K1849">
            <v>543.9899999999998</v>
          </cell>
        </row>
        <row r="1850">
          <cell r="E1850">
            <v>13.76</v>
          </cell>
          <cell r="F1850">
            <v>417.97</v>
          </cell>
          <cell r="G1850">
            <v>126.73999999999998</v>
          </cell>
          <cell r="H1850">
            <v>124.51</v>
          </cell>
          <cell r="I1850">
            <v>0</v>
          </cell>
          <cell r="J1850">
            <v>542.48</v>
          </cell>
          <cell r="K1850">
            <v>15.989999999999966</v>
          </cell>
        </row>
        <row r="1851">
          <cell r="E1851">
            <v>3255.06</v>
          </cell>
          <cell r="F1851">
            <v>-3255.06</v>
          </cell>
          <cell r="G1851">
            <v>40122.270000000004</v>
          </cell>
          <cell r="H1851">
            <v>39429.89000000001</v>
          </cell>
          <cell r="I1851">
            <v>40122.270000000004</v>
          </cell>
          <cell r="J1851">
            <v>-3947.439999999995</v>
          </cell>
          <cell r="K1851">
            <v>3947.439999999995</v>
          </cell>
        </row>
        <row r="1852">
          <cell r="E1852">
            <v>1613</v>
          </cell>
          <cell r="F1852">
            <v>-49885.79</v>
          </cell>
          <cell r="G1852">
            <v>14781.930000000002</v>
          </cell>
          <cell r="H1852">
            <v>14526.78</v>
          </cell>
          <cell r="I1852">
            <v>27752.620700000003</v>
          </cell>
          <cell r="J1852">
            <v>-63111.63070000001</v>
          </cell>
          <cell r="K1852">
            <v>1868.1499999999996</v>
          </cell>
        </row>
        <row r="1853">
          <cell r="E1853">
            <v>419.12</v>
          </cell>
          <cell r="F1853">
            <v>-46259.25</v>
          </cell>
          <cell r="G1853">
            <v>3843.3199999999993</v>
          </cell>
          <cell r="H1853">
            <v>3776.99</v>
          </cell>
          <cell r="I1853">
            <v>7169.31</v>
          </cell>
          <cell r="J1853">
            <v>-49651.57</v>
          </cell>
          <cell r="K1853">
            <v>485.4499999999998</v>
          </cell>
        </row>
        <row r="1855">
          <cell r="E1855">
            <v>14580.18</v>
          </cell>
          <cell r="F1855">
            <v>-14837.18</v>
          </cell>
          <cell r="G1855">
            <v>153050.20999999996</v>
          </cell>
          <cell r="H1855">
            <v>150375.34000000003</v>
          </cell>
          <cell r="I1855">
            <v>153050.20999999996</v>
          </cell>
          <cell r="J1855">
            <v>-17512.04999999993</v>
          </cell>
          <cell r="K1855">
            <v>17255.04999999993</v>
          </cell>
        </row>
        <row r="1856">
          <cell r="E1856">
            <v>-213.39</v>
          </cell>
          <cell r="F1856">
            <v>334.11</v>
          </cell>
          <cell r="G1856">
            <v>0</v>
          </cell>
          <cell r="H1856">
            <v>0</v>
          </cell>
          <cell r="I1856">
            <v>0</v>
          </cell>
          <cell r="J1856">
            <v>334.11</v>
          </cell>
          <cell r="K1856">
            <v>-213.39</v>
          </cell>
        </row>
        <row r="1857">
          <cell r="E1857">
            <v>249.74</v>
          </cell>
          <cell r="F1857">
            <v>33811.94</v>
          </cell>
          <cell r="G1857">
            <v>0</v>
          </cell>
          <cell r="H1857">
            <v>0</v>
          </cell>
          <cell r="I1857">
            <v>0</v>
          </cell>
          <cell r="J1857">
            <v>33811.94</v>
          </cell>
          <cell r="K1857">
            <v>249.74</v>
          </cell>
        </row>
        <row r="1858">
          <cell r="E1858">
            <v>114.51</v>
          </cell>
          <cell r="F1858">
            <v>0</v>
          </cell>
          <cell r="G1858">
            <v>11478.769999999997</v>
          </cell>
          <cell r="H1858">
            <v>11153.650000000001</v>
          </cell>
          <cell r="I1858">
            <v>11478.769999999997</v>
          </cell>
          <cell r="J1858">
            <v>-325.11999999999534</v>
          </cell>
          <cell r="K1858">
            <v>439.62999999999556</v>
          </cell>
        </row>
        <row r="1859">
          <cell r="E1859">
            <v>7105.24</v>
          </cell>
          <cell r="F1859">
            <v>-7105.24</v>
          </cell>
          <cell r="G1859">
            <v>72698.84999999999</v>
          </cell>
          <cell r="H1859">
            <v>71238.41</v>
          </cell>
          <cell r="I1859">
            <v>72698.84999999999</v>
          </cell>
          <cell r="J1859">
            <v>-8565.679999999986</v>
          </cell>
          <cell r="K1859">
            <v>8565.679999999993</v>
          </cell>
        </row>
        <row r="1860">
          <cell r="E1860">
            <v>9570.61</v>
          </cell>
          <cell r="F1860">
            <v>-9570.61</v>
          </cell>
          <cell r="G1860">
            <v>95656.38</v>
          </cell>
          <cell r="H1860">
            <v>93938.49</v>
          </cell>
          <cell r="I1860">
            <v>95656.38</v>
          </cell>
          <cell r="J1860">
            <v>-11288.5</v>
          </cell>
          <cell r="K1860">
            <v>11288.5</v>
          </cell>
        </row>
        <row r="1861">
          <cell r="E1861">
            <v>7754.36</v>
          </cell>
          <cell r="F1861">
            <v>-7754.36</v>
          </cell>
          <cell r="G1861">
            <v>78820.66999999997</v>
          </cell>
          <cell r="H1861">
            <v>77373.82999999999</v>
          </cell>
          <cell r="I1861">
            <v>78820.66999999997</v>
          </cell>
          <cell r="J1861">
            <v>-9201.199999999983</v>
          </cell>
          <cell r="K1861">
            <v>9201.199999999983</v>
          </cell>
        </row>
        <row r="1862">
          <cell r="E1862">
            <v>0</v>
          </cell>
          <cell r="F1862">
            <v>0</v>
          </cell>
          <cell r="G1862">
            <v>10797.439999999999</v>
          </cell>
          <cell r="H1862">
            <v>9917.860000000002</v>
          </cell>
          <cell r="I1862">
            <v>10797.439999999999</v>
          </cell>
          <cell r="J1862">
            <v>-879.5799999999963</v>
          </cell>
          <cell r="K1862">
            <v>879.5799999999963</v>
          </cell>
        </row>
        <row r="1863">
          <cell r="E1863">
            <v>0</v>
          </cell>
          <cell r="F1863">
            <v>0</v>
          </cell>
          <cell r="G1863">
            <v>35703.67999999999</v>
          </cell>
          <cell r="H1863">
            <v>34036.590000000004</v>
          </cell>
          <cell r="I1863">
            <v>35703.67999999999</v>
          </cell>
          <cell r="J1863">
            <v>-1667.0899999999892</v>
          </cell>
          <cell r="K1863">
            <v>1667.0899999999892</v>
          </cell>
        </row>
        <row r="1864"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G39" sqref="G39"/>
    </sheetView>
  </sheetViews>
  <sheetFormatPr defaultColWidth="12.57421875" defaultRowHeight="12.75"/>
  <cols>
    <col min="1" max="1" width="7.8515625" style="0" customWidth="1"/>
    <col min="2" max="2" width="22.8515625" style="0" customWidth="1"/>
    <col min="3" max="3" width="11.57421875" style="0" customWidth="1"/>
    <col min="4" max="4" width="0" style="0" hidden="1" customWidth="1"/>
    <col min="5" max="5" width="20.140625" style="0" customWidth="1"/>
    <col min="6" max="6" width="19.28125" style="0" customWidth="1"/>
    <col min="7" max="7" width="19.140625" style="0" customWidth="1"/>
    <col min="8" max="8" width="16.7109375" style="0" customWidth="1"/>
    <col min="9" max="9" width="19.7109375" style="0" customWidth="1"/>
    <col min="10" max="10" width="16.7109375" style="0" customWidth="1"/>
    <col min="11" max="11" width="17.8515625" style="0" customWidth="1"/>
    <col min="12" max="12" width="17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6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57</v>
      </c>
      <c r="B5" s="5" t="s">
        <v>14</v>
      </c>
      <c r="C5" s="7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3</v>
      </c>
      <c r="B6" s="3"/>
      <c r="C6" s="3"/>
      <c r="D6" s="3" t="s">
        <v>17</v>
      </c>
      <c r="E6" s="4">
        <f>'[1]Лицевые счета домов свод'!E1838</f>
        <v>4485.38</v>
      </c>
      <c r="F6" s="4">
        <f>'[1]Лицевые счета домов свод'!F1838</f>
        <v>171224.69</v>
      </c>
      <c r="G6" s="4">
        <f>'[1]Лицевые счета домов свод'!G1838</f>
        <v>161085.10000000006</v>
      </c>
      <c r="H6" s="4">
        <f>'[1]Лицевые счета домов свод'!H1838</f>
        <v>158276.04</v>
      </c>
      <c r="I6" s="4">
        <f>'[1]Лицевые счета домов свод'!I1838</f>
        <v>2151.77</v>
      </c>
      <c r="J6" s="4">
        <f>'[1]Лицевые счета домов свод'!J1838</f>
        <v>327348.95999999996</v>
      </c>
      <c r="K6" s="4">
        <f>'[1]Лицевые счета домов свод'!K1838</f>
        <v>7294.4400000000605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свод'!E1839</f>
        <v>339.02</v>
      </c>
      <c r="F7" s="4">
        <f>'[1]Лицевые счета домов свод'!F1839</f>
        <v>-339.02</v>
      </c>
      <c r="G7" s="4">
        <f>'[1]Лицевые счета домов свод'!G1839</f>
        <v>0</v>
      </c>
      <c r="H7" s="4">
        <f>'[1]Лицевые счета домов свод'!H1839</f>
        <v>0</v>
      </c>
      <c r="I7" s="4">
        <f>'[1]Лицевые счета домов свод'!I1839</f>
        <v>0</v>
      </c>
      <c r="J7" s="4">
        <f>'[1]Лицевые счета домов свод'!J1839</f>
        <v>-339.02</v>
      </c>
      <c r="K7" s="4">
        <f>'[1]Лицевые счета домов свод'!K1839</f>
        <v>339.02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свод'!E1840</f>
        <v>-217.12</v>
      </c>
      <c r="F8" s="4">
        <f>'[1]Лицевые счета домов свод'!F1840</f>
        <v>-27425.32</v>
      </c>
      <c r="G8" s="4">
        <f>'[1]Лицевые счета домов свод'!G1840</f>
        <v>0</v>
      </c>
      <c r="H8" s="4">
        <f>'[1]Лицевые счета домов свод'!H1840</f>
        <v>0</v>
      </c>
      <c r="I8" s="4">
        <f>'[1]Лицевые счета домов свод'!I1840</f>
        <v>0</v>
      </c>
      <c r="J8" s="4">
        <f>'[1]Лицевые счета домов свод'!J1840</f>
        <v>-27425.32</v>
      </c>
      <c r="K8" s="4">
        <f>'[1]Лицевые счета домов свод'!K1840</f>
        <v>-217.12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свод'!E1841</f>
        <v>0</v>
      </c>
      <c r="F9" s="4">
        <f>'[1]Лицевые счета домов свод'!F1841</f>
        <v>88800</v>
      </c>
      <c r="G9" s="4">
        <f>'[1]Лицевые счета домов свод'!G1841</f>
        <v>0</v>
      </c>
      <c r="H9" s="4">
        <f>'[1]Лицевые счета домов свод'!H1841</f>
        <v>0</v>
      </c>
      <c r="I9" s="4">
        <f>'[1]Лицевые счета домов свод'!I1841</f>
        <v>0</v>
      </c>
      <c r="J9" s="4">
        <f>'[1]Лицевые счета домов свод'!J1841</f>
        <v>88800</v>
      </c>
      <c r="K9" s="4">
        <f>'[1]Лицевые счета домов свод'!K1841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свод'!E1842</f>
        <v>0</v>
      </c>
      <c r="F10" s="4">
        <f>'[1]Лицевые счета домов свод'!F1842</f>
        <v>-7914.83</v>
      </c>
      <c r="G10" s="4">
        <f>'[1]Лицевые счета домов свод'!G1842</f>
        <v>0</v>
      </c>
      <c r="H10" s="4">
        <f>'[1]Лицевые счета домов свод'!H1842</f>
        <v>0</v>
      </c>
      <c r="I10" s="4">
        <f>'[1]Лицевые счета домов свод'!I1842</f>
        <v>0</v>
      </c>
      <c r="J10" s="4">
        <f>'[1]Лицевые счета домов свод'!J1842</f>
        <v>-7914.83</v>
      </c>
      <c r="K10" s="4">
        <f>'[1]Лицевые счета домов свод'!K1842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свод'!E1843</f>
        <v>1906.09</v>
      </c>
      <c r="F11" s="4">
        <f>'[1]Лицевые счета домов свод'!F1843</f>
        <v>-13341.12</v>
      </c>
      <c r="G11" s="4">
        <f>'[1]Лицевые счета домов свод'!G1843</f>
        <v>0</v>
      </c>
      <c r="H11" s="4">
        <f>'[1]Лицевые счета домов свод'!H1843</f>
        <v>2002.62</v>
      </c>
      <c r="I11" s="4">
        <f>'[1]Лицевые счета домов свод'!I1843</f>
        <v>0</v>
      </c>
      <c r="J11" s="4">
        <f>'[1]Лицевые счета домов свод'!J1843</f>
        <v>-11338.5</v>
      </c>
      <c r="K11" s="4">
        <f>'[1]Лицевые счета домов свод'!K1843</f>
        <v>-96.52999999999997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6513.37</v>
      </c>
      <c r="F12" s="4">
        <f>SUM(F6:F11)</f>
        <v>211004.4</v>
      </c>
      <c r="G12" s="4">
        <f>SUM(G6:G11)</f>
        <v>161085.10000000006</v>
      </c>
      <c r="H12" s="4">
        <f>SUM(H6:H11)</f>
        <v>160278.66</v>
      </c>
      <c r="I12" s="4">
        <f>SUM(I6:I11)</f>
        <v>2151.77</v>
      </c>
      <c r="J12" s="4">
        <f>SUM(J6:J11)</f>
        <v>369131.29</v>
      </c>
      <c r="K12" s="8">
        <f>SUM(K6:K11)</f>
        <v>7319.81000000006</v>
      </c>
      <c r="L12" s="3"/>
    </row>
    <row r="13" spans="1:12" s="2" customFormat="1" ht="17.25" customHeight="1" hidden="1">
      <c r="A13" s="3"/>
      <c r="B13" s="3"/>
      <c r="C13" s="3"/>
      <c r="D13" s="9" t="s">
        <v>24</v>
      </c>
      <c r="E13" s="4">
        <f>'[1]Лицевые счета домов свод'!E1845</f>
        <v>7516.28</v>
      </c>
      <c r="F13" s="4">
        <f>'[1]Лицевые счета домов свод'!F1845</f>
        <v>-91133.95</v>
      </c>
      <c r="G13" s="4">
        <f>'[1]Лицевые счета домов свод'!G1845</f>
        <v>29732.789999999997</v>
      </c>
      <c r="H13" s="4">
        <f>'[1]Лицевые счета домов свод'!H1845</f>
        <v>29219.600000000002</v>
      </c>
      <c r="I13" s="4">
        <f>'[1]Лицевые счета домов свод'!I1845</f>
        <v>68011.66</v>
      </c>
      <c r="J13" s="4">
        <f>'[1]Лицевые счета домов свод'!J1845</f>
        <v>-129926.01</v>
      </c>
      <c r="K13" s="4">
        <f>'[1]Лицевые счета домов свод'!K1845</f>
        <v>8029.4699999999975</v>
      </c>
      <c r="L13" s="3"/>
    </row>
    <row r="14" spans="1:12" s="2" customFormat="1" ht="27" customHeight="1" hidden="1">
      <c r="A14" s="3"/>
      <c r="B14" s="3"/>
      <c r="C14" s="3"/>
      <c r="D14" s="9" t="s">
        <v>25</v>
      </c>
      <c r="E14" s="4">
        <f>'[1]Лицевые счета домов свод'!E1846</f>
        <v>6763.88</v>
      </c>
      <c r="F14" s="4">
        <f>'[1]Лицевые счета домов свод'!F1846</f>
        <v>-6763.88</v>
      </c>
      <c r="G14" s="4">
        <f>'[1]Лицевые счета домов свод'!G1846</f>
        <v>76021.12000000001</v>
      </c>
      <c r="H14" s="4">
        <f>'[1]Лицевые счета домов свод'!H1846</f>
        <v>74709.24</v>
      </c>
      <c r="I14" s="4">
        <f>'[1]Лицевые счета домов свод'!I1846</f>
        <v>76021.12000000001</v>
      </c>
      <c r="J14" s="4">
        <f>'[1]Лицевые счета домов свод'!J1846</f>
        <v>-8075.760000000009</v>
      </c>
      <c r="K14" s="4">
        <f>'[1]Лицевые счета домов свод'!K1846</f>
        <v>8075.760000000009</v>
      </c>
      <c r="L14" s="3"/>
    </row>
    <row r="15" spans="1:12" s="2" customFormat="1" ht="27.75" customHeight="1" hidden="1">
      <c r="A15" s="3"/>
      <c r="B15" s="3"/>
      <c r="C15" s="3"/>
      <c r="D15" s="9" t="s">
        <v>26</v>
      </c>
      <c r="E15" s="4">
        <f>'[1]Лицевые счета домов свод'!E1847</f>
        <v>844.86</v>
      </c>
      <c r="F15" s="4">
        <f>'[1]Лицевые счета домов свод'!F1847</f>
        <v>50526.07</v>
      </c>
      <c r="G15" s="4">
        <f>'[1]Лицевые счета домов свод'!G1847</f>
        <v>23651.019999999997</v>
      </c>
      <c r="H15" s="4">
        <f>'[1]Лицевые счета домов свод'!H1847</f>
        <v>23242.859999999997</v>
      </c>
      <c r="I15" s="4">
        <f>'[1]Лицевые счета домов свод'!I1847</f>
        <v>32010</v>
      </c>
      <c r="J15" s="4">
        <f>'[1]Лицевые счета домов свод'!J1847</f>
        <v>41758.92999999999</v>
      </c>
      <c r="K15" s="4">
        <f>'[1]Лицевые счета домов свод'!K1847</f>
        <v>1253.0200000000004</v>
      </c>
      <c r="L15" s="3"/>
    </row>
    <row r="16" spans="1:12" s="2" customFormat="1" ht="27.75" customHeight="1" hidden="1">
      <c r="A16" s="3"/>
      <c r="B16" s="3"/>
      <c r="C16" s="3"/>
      <c r="D16" s="9" t="s">
        <v>27</v>
      </c>
      <c r="E16" s="4">
        <f>'[1]Лицевые счета домов свод'!E1848</f>
        <v>400.49</v>
      </c>
      <c r="F16" s="4">
        <f>'[1]Лицевые счета домов свод'!F1848</f>
        <v>1247.68</v>
      </c>
      <c r="G16" s="4">
        <f>'[1]Лицевые счета домов свод'!G1848</f>
        <v>19005.34</v>
      </c>
      <c r="H16" s="4">
        <f>'[1]Лицевые счета домов свод'!H1848</f>
        <v>18677.32</v>
      </c>
      <c r="I16" s="4">
        <f>'[1]Лицевые счета домов свод'!I1848</f>
        <v>17202.24</v>
      </c>
      <c r="J16" s="4">
        <f>'[1]Лицевые счета домов свод'!J1848</f>
        <v>2722.7599999999984</v>
      </c>
      <c r="K16" s="4">
        <f>'[1]Лицевые счета домов свод'!K1848</f>
        <v>728.510000000002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свод'!E1849</f>
        <v>469.63</v>
      </c>
      <c r="F17" s="4">
        <f>'[1]Лицевые счета домов свод'!F1849</f>
        <v>-34681.85</v>
      </c>
      <c r="G17" s="4">
        <f>'[1]Лицевые счета домов свод'!G1849</f>
        <v>4307.8899999999985</v>
      </c>
      <c r="H17" s="4">
        <f>'[1]Лицевые счета домов свод'!H1849</f>
        <v>4233.529999999999</v>
      </c>
      <c r="I17" s="4">
        <f>'[1]Лицевые счета домов свод'!I1849</f>
        <v>17280</v>
      </c>
      <c r="J17" s="4">
        <f>'[1]Лицевые счета домов свод'!J1849</f>
        <v>-47728.32</v>
      </c>
      <c r="K17" s="4">
        <f>'[1]Лицевые счета домов свод'!K1849</f>
        <v>543.9899999999998</v>
      </c>
      <c r="L17" s="3"/>
    </row>
    <row r="18" spans="1:12" s="2" customFormat="1" ht="32.25" customHeight="1" hidden="1">
      <c r="A18" s="3"/>
      <c r="B18" s="3"/>
      <c r="C18" s="3"/>
      <c r="D18" s="9" t="s">
        <v>29</v>
      </c>
      <c r="E18" s="4">
        <f>'[1]Лицевые счета домов свод'!E1850</f>
        <v>13.76</v>
      </c>
      <c r="F18" s="4">
        <f>'[1]Лицевые счета домов свод'!F1850</f>
        <v>417.97</v>
      </c>
      <c r="G18" s="4">
        <f>'[1]Лицевые счета домов свод'!G1850</f>
        <v>126.73999999999998</v>
      </c>
      <c r="H18" s="4">
        <f>'[1]Лицевые счета домов свод'!H1850</f>
        <v>124.51</v>
      </c>
      <c r="I18" s="4">
        <f>'[1]Лицевые счета домов свод'!I1850</f>
        <v>0</v>
      </c>
      <c r="J18" s="4">
        <f>'[1]Лицевые счета домов свод'!J1850</f>
        <v>542.48</v>
      </c>
      <c r="K18" s="4">
        <f>'[1]Лицевые счета домов свод'!K1850</f>
        <v>15.989999999999966</v>
      </c>
      <c r="L18" s="3"/>
    </row>
    <row r="19" spans="1:12" s="2" customFormat="1" ht="48" customHeight="1" hidden="1">
      <c r="A19" s="3"/>
      <c r="B19" s="3"/>
      <c r="C19" s="3"/>
      <c r="D19" s="9" t="s">
        <v>30</v>
      </c>
      <c r="E19" s="4">
        <f>'[1]Лицевые счета домов свод'!E1851</f>
        <v>3255.06</v>
      </c>
      <c r="F19" s="4">
        <f>'[1]Лицевые счета домов свод'!F1851</f>
        <v>-3255.06</v>
      </c>
      <c r="G19" s="4">
        <f>'[1]Лицевые счета домов свод'!G1851</f>
        <v>40122.270000000004</v>
      </c>
      <c r="H19" s="4">
        <f>'[1]Лицевые счета домов свод'!H1851</f>
        <v>39429.89000000001</v>
      </c>
      <c r="I19" s="4">
        <f>'[1]Лицевые счета домов свод'!I1851</f>
        <v>40122.270000000004</v>
      </c>
      <c r="J19" s="4">
        <f>'[1]Лицевые счета домов свод'!J1851</f>
        <v>-3947.439999999995</v>
      </c>
      <c r="K19" s="4">
        <f>'[1]Лицевые счета домов свод'!K1851</f>
        <v>3947.439999999995</v>
      </c>
      <c r="L19" s="3"/>
    </row>
    <row r="20" spans="1:12" s="2" customFormat="1" ht="18" customHeight="1" hidden="1">
      <c r="A20" s="3"/>
      <c r="B20" s="3"/>
      <c r="C20" s="3"/>
      <c r="D20" s="9" t="s">
        <v>31</v>
      </c>
      <c r="E20" s="4">
        <f>'[1]Лицевые счета домов свод'!E1852</f>
        <v>1613</v>
      </c>
      <c r="F20" s="4">
        <f>'[1]Лицевые счета домов свод'!F1852</f>
        <v>-49885.79</v>
      </c>
      <c r="G20" s="4">
        <f>'[1]Лицевые счета домов свод'!G1852</f>
        <v>14781.930000000002</v>
      </c>
      <c r="H20" s="4">
        <f>'[1]Лицевые счета домов свод'!H1852</f>
        <v>14526.78</v>
      </c>
      <c r="I20" s="4">
        <f>'[1]Лицевые счета домов свод'!I1852</f>
        <v>27752.620700000003</v>
      </c>
      <c r="J20" s="4">
        <f>'[1]Лицевые счета домов свод'!J1852</f>
        <v>-63111.63070000001</v>
      </c>
      <c r="K20" s="4">
        <f>'[1]Лицевые счета домов свод'!K1852</f>
        <v>1868.1499999999996</v>
      </c>
      <c r="L20" s="3"/>
    </row>
    <row r="21" spans="1:12" s="2" customFormat="1" ht="31.5" customHeight="1" hidden="1">
      <c r="A21" s="3"/>
      <c r="B21" s="3"/>
      <c r="C21" s="3"/>
      <c r="D21" s="9" t="s">
        <v>32</v>
      </c>
      <c r="E21" s="4">
        <f>'[1]Лицевые счета домов свод'!E1853</f>
        <v>419.12</v>
      </c>
      <c r="F21" s="4">
        <f>'[1]Лицевые счета домов свод'!F1853</f>
        <v>-46259.25</v>
      </c>
      <c r="G21" s="4">
        <f>'[1]Лицевые счета домов свод'!G1853</f>
        <v>3843.3199999999993</v>
      </c>
      <c r="H21" s="4">
        <f>'[1]Лицевые счета домов свод'!H1853</f>
        <v>3776.99</v>
      </c>
      <c r="I21" s="4">
        <f>'[1]Лицевые счета домов свод'!I1853</f>
        <v>7169.31</v>
      </c>
      <c r="J21" s="4">
        <f>'[1]Лицевые счета домов свод'!J1853</f>
        <v>-49651.57</v>
      </c>
      <c r="K21" s="4">
        <f>'[1]Лицевые счета домов свод'!K1853</f>
        <v>485.4499999999998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21296.079999999998</v>
      </c>
      <c r="F22" s="4">
        <f>SUM(F13:F21)</f>
        <v>-179788.06</v>
      </c>
      <c r="G22" s="4">
        <f>SUM(G13:G21)</f>
        <v>211592.42</v>
      </c>
      <c r="H22" s="4">
        <f>SUM(H13:H21)</f>
        <v>207940.72</v>
      </c>
      <c r="I22" s="8">
        <f>SUM(I13:I21)</f>
        <v>285569.2207</v>
      </c>
      <c r="J22" s="8">
        <f>SUM(J13:J21)</f>
        <v>-257416.56070000003</v>
      </c>
      <c r="K22" s="4">
        <f>SUM(K13:K21)</f>
        <v>24947.780000000006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свод'!E1855</f>
        <v>14580.18</v>
      </c>
      <c r="F23" s="4">
        <f>'[1]Лицевые счета домов свод'!F1855</f>
        <v>-14837.18</v>
      </c>
      <c r="G23" s="4">
        <f>'[1]Лицевые счета домов свод'!G1855</f>
        <v>153050.20999999996</v>
      </c>
      <c r="H23" s="4">
        <f>'[1]Лицевые счета домов свод'!H1855</f>
        <v>150375.34000000003</v>
      </c>
      <c r="I23" s="4">
        <f>'[1]Лицевые счета домов свод'!I1855</f>
        <v>153050.20999999996</v>
      </c>
      <c r="J23" s="4">
        <f>'[1]Лицевые счета домов свод'!J1855</f>
        <v>-17512.04999999993</v>
      </c>
      <c r="K23" s="4">
        <f>'[1]Лицевые счета домов свод'!K1855</f>
        <v>17255.04999999993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свод'!E1856</f>
        <v>-213.39</v>
      </c>
      <c r="F24" s="4">
        <f>'[1]Лицевые счета домов свод'!F1856</f>
        <v>334.11</v>
      </c>
      <c r="G24" s="4">
        <f>'[1]Лицевые счета домов свод'!G1856</f>
        <v>0</v>
      </c>
      <c r="H24" s="4">
        <f>'[1]Лицевые счета домов свод'!H1856</f>
        <v>0</v>
      </c>
      <c r="I24" s="4">
        <f>'[1]Лицевые счета домов свод'!I1856</f>
        <v>0</v>
      </c>
      <c r="J24" s="4">
        <f>'[1]Лицевые счета домов свод'!J1856</f>
        <v>334.11</v>
      </c>
      <c r="K24" s="4">
        <f>'[1]Лицевые счета домов свод'!K1856</f>
        <v>-213.39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свод'!E1857</f>
        <v>249.74</v>
      </c>
      <c r="F25" s="4">
        <f>'[1]Лицевые счета домов свод'!F1857</f>
        <v>33811.94</v>
      </c>
      <c r="G25" s="4">
        <f>'[1]Лицевые счета домов свод'!G1857</f>
        <v>0</v>
      </c>
      <c r="H25" s="4">
        <f>'[1]Лицевые счета домов свод'!H1857</f>
        <v>0</v>
      </c>
      <c r="I25" s="4">
        <f>'[1]Лицевые счета домов свод'!I1857</f>
        <v>0</v>
      </c>
      <c r="J25" s="4">
        <f>'[1]Лицевые счета домов свод'!J1857</f>
        <v>33811.94</v>
      </c>
      <c r="K25" s="4">
        <f>'[1]Лицевые счета домов свод'!K1857</f>
        <v>249.74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свод'!E1858</f>
        <v>114.51</v>
      </c>
      <c r="F26" s="4">
        <f>'[1]Лицевые счета домов свод'!F1858</f>
        <v>0</v>
      </c>
      <c r="G26" s="4">
        <f>'[1]Лицевые счета домов свод'!G1858</f>
        <v>11478.769999999997</v>
      </c>
      <c r="H26" s="4">
        <f>'[1]Лицевые счета домов свод'!H1858</f>
        <v>11153.650000000001</v>
      </c>
      <c r="I26" s="4">
        <f>'[1]Лицевые счета домов свод'!I1858</f>
        <v>11478.769999999997</v>
      </c>
      <c r="J26" s="4">
        <f>'[1]Лицевые счета домов свод'!J1858</f>
        <v>-325.11999999999534</v>
      </c>
      <c r="K26" s="4">
        <f>'[1]Лицевые счета домов свод'!K1858</f>
        <v>439.62999999999556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свод'!E1859</f>
        <v>7105.24</v>
      </c>
      <c r="F27" s="4">
        <f>'[1]Лицевые счета домов свод'!F1859</f>
        <v>-7105.24</v>
      </c>
      <c r="G27" s="4">
        <f>'[1]Лицевые счета домов свод'!G1859</f>
        <v>72698.84999999999</v>
      </c>
      <c r="H27" s="4">
        <f>'[1]Лицевые счета домов свод'!H1859</f>
        <v>71238.41</v>
      </c>
      <c r="I27" s="4">
        <f>'[1]Лицевые счета домов свод'!I1859</f>
        <v>72698.84999999999</v>
      </c>
      <c r="J27" s="4">
        <f>'[1]Лицевые счета домов свод'!J1859</f>
        <v>-8565.679999999986</v>
      </c>
      <c r="K27" s="4">
        <f>'[1]Лицевые счета домов свод'!K1859</f>
        <v>8565.679999999993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свод'!E1860</f>
        <v>9570.61</v>
      </c>
      <c r="F28" s="4">
        <f>'[1]Лицевые счета домов свод'!F1860</f>
        <v>-9570.61</v>
      </c>
      <c r="G28" s="4">
        <f>'[1]Лицевые счета домов свод'!G1860</f>
        <v>95656.38</v>
      </c>
      <c r="H28" s="4">
        <f>'[1]Лицевые счета домов свод'!H1860</f>
        <v>93938.49</v>
      </c>
      <c r="I28" s="4">
        <f>'[1]Лицевые счета домов свод'!I1860</f>
        <v>95656.38</v>
      </c>
      <c r="J28" s="4">
        <f>'[1]Лицевые счета домов свод'!J1860</f>
        <v>-11288.5</v>
      </c>
      <c r="K28" s="4">
        <f>'[1]Лицевые счета домов свод'!K1860</f>
        <v>11288.5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свод'!E1861</f>
        <v>7754.36</v>
      </c>
      <c r="F29" s="4">
        <f>'[1]Лицевые счета домов свод'!F1861</f>
        <v>-7754.36</v>
      </c>
      <c r="G29" s="4">
        <f>'[1]Лицевые счета домов свод'!G1861</f>
        <v>78820.66999999997</v>
      </c>
      <c r="H29" s="4">
        <f>'[1]Лицевые счета домов свод'!H1861</f>
        <v>77373.82999999999</v>
      </c>
      <c r="I29" s="4">
        <f>'[1]Лицевые счета домов свод'!I1861</f>
        <v>78820.66999999997</v>
      </c>
      <c r="J29" s="4">
        <f>'[1]Лицевые счета домов свод'!J1861</f>
        <v>-9201.199999999983</v>
      </c>
      <c r="K29" s="4">
        <f>'[1]Лицевые счета домов свод'!K1861</f>
        <v>9201.199999999983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свод'!E1862</f>
        <v>0</v>
      </c>
      <c r="F30" s="4">
        <f>'[1]Лицевые счета домов свод'!F1862</f>
        <v>0</v>
      </c>
      <c r="G30" s="4">
        <f>'[1]Лицевые счета домов свод'!G1862</f>
        <v>10797.439999999999</v>
      </c>
      <c r="H30" s="4">
        <f>'[1]Лицевые счета домов свод'!H1862</f>
        <v>9917.860000000002</v>
      </c>
      <c r="I30" s="4">
        <f>'[1]Лицевые счета домов свод'!I1862</f>
        <v>10797.439999999999</v>
      </c>
      <c r="J30" s="4">
        <f>'[1]Лицевые счета домов свод'!J1862</f>
        <v>-879.5799999999963</v>
      </c>
      <c r="K30" s="4">
        <f>'[1]Лицевые счета домов свод'!K1862</f>
        <v>879.5799999999963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4">
        <f>'[1]Лицевые счета домов свод'!E1863</f>
        <v>0</v>
      </c>
      <c r="F31" s="4">
        <f>'[1]Лицевые счета домов свод'!F1863</f>
        <v>0</v>
      </c>
      <c r="G31" s="4">
        <f>'[1]Лицевые счета домов свод'!G1863</f>
        <v>35703.67999999999</v>
      </c>
      <c r="H31" s="4">
        <f>'[1]Лицевые счета домов свод'!H1863</f>
        <v>34036.590000000004</v>
      </c>
      <c r="I31" s="4">
        <f>'[1]Лицевые счета домов свод'!I1863</f>
        <v>35703.67999999999</v>
      </c>
      <c r="J31" s="4">
        <f>'[1]Лицевые счета домов свод'!J1863</f>
        <v>-1667.0899999999892</v>
      </c>
      <c r="K31" s="4">
        <f>'[1]Лицевые счета домов свод'!K1863</f>
        <v>1667.0899999999892</v>
      </c>
      <c r="L31" s="3"/>
    </row>
    <row r="32" spans="1:12" s="2" customFormat="1" ht="12.75" hidden="1">
      <c r="A32" s="3"/>
      <c r="B32" s="3"/>
      <c r="C32" s="3"/>
      <c r="D32" s="3" t="s">
        <v>43</v>
      </c>
      <c r="E32" s="4">
        <f>'[1]Лицевые счета домов свод'!E1864</f>
        <v>0</v>
      </c>
      <c r="F32" s="4">
        <f>'[1]Лицевые счета домов свод'!F1864</f>
        <v>0</v>
      </c>
      <c r="G32" s="4">
        <f>'[1]Лицевые счета домов свод'!G1864</f>
        <v>0</v>
      </c>
      <c r="H32" s="4">
        <f>'[1]Лицевые счета домов свод'!H1864</f>
        <v>0</v>
      </c>
      <c r="I32" s="4">
        <f>'[1]Лицевые счета домов свод'!I1864</f>
        <v>0</v>
      </c>
      <c r="J32" s="4">
        <f>'[1]Лицевые счета домов свод'!J1864</f>
        <v>0</v>
      </c>
      <c r="K32" s="4">
        <f>'[1]Лицевые счета домов свод'!K1864</f>
        <v>0</v>
      </c>
      <c r="L32" s="3"/>
    </row>
    <row r="33" spans="1:12" s="2" customFormat="1" ht="12.75">
      <c r="A33" s="3">
        <v>57</v>
      </c>
      <c r="B33" s="5" t="s">
        <v>14</v>
      </c>
      <c r="C33" s="7" t="s">
        <v>15</v>
      </c>
      <c r="D33" s="3"/>
      <c r="E33" s="4">
        <f>SUM(E23:E32)+E12+E22</f>
        <v>66970.7</v>
      </c>
      <c r="F33" s="4">
        <f>SUM(F23:F32)+F12+F22</f>
        <v>26095</v>
      </c>
      <c r="G33" s="4">
        <f>SUM(G23:G32)+G12+G22</f>
        <v>830883.52</v>
      </c>
      <c r="H33" s="4">
        <f>SUM(H23:H32)+H12+H22</f>
        <v>816253.55</v>
      </c>
      <c r="I33" s="8">
        <f>SUM(I23:I32)+I12+I22</f>
        <v>745926.9907</v>
      </c>
      <c r="J33" s="8">
        <f>SUM(J23:J32)+J12+J22</f>
        <v>96421.55930000008</v>
      </c>
      <c r="K33" s="8">
        <f>SUM(K23:K32)+K12+K22</f>
        <v>81600.66999999995</v>
      </c>
      <c r="L33" s="5" t="s">
        <v>16</v>
      </c>
    </row>
    <row r="34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workbookViewId="0" topLeftCell="A1">
      <selection activeCell="D50" sqref="D50"/>
    </sheetView>
  </sheetViews>
  <sheetFormatPr defaultColWidth="12.57421875" defaultRowHeight="12.75"/>
  <cols>
    <col min="1" max="1" width="9.421875" style="0" customWidth="1"/>
    <col min="2" max="2" width="44.140625" style="0" customWidth="1"/>
    <col min="3" max="3" width="26.00390625" style="0" customWidth="1"/>
    <col min="4" max="4" width="44.421875" style="0" customWidth="1"/>
    <col min="5" max="5" width="24.140625" style="0" customWidth="1"/>
    <col min="6" max="16384" width="11.57421875" style="0" customWidth="1"/>
  </cols>
  <sheetData>
    <row r="1" spans="1:5" s="2" customFormat="1" ht="12.75">
      <c r="A1" s="10" t="s">
        <v>44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45</v>
      </c>
      <c r="C2" s="10" t="s">
        <v>2</v>
      </c>
      <c r="D2" s="10" t="s">
        <v>46</v>
      </c>
      <c r="E2" s="10" t="s">
        <v>47</v>
      </c>
    </row>
    <row r="3" spans="1:5" s="2" customFormat="1" ht="12.75">
      <c r="A3" s="5">
        <v>1</v>
      </c>
      <c r="B3" s="12" t="s">
        <v>48</v>
      </c>
      <c r="C3" s="5" t="s">
        <v>49</v>
      </c>
      <c r="D3" s="5" t="s">
        <v>50</v>
      </c>
      <c r="E3" s="5">
        <v>2151.77</v>
      </c>
    </row>
    <row r="4" spans="1:5" ht="12.75" hidden="1">
      <c r="A4" s="13">
        <v>2</v>
      </c>
      <c r="B4" s="14"/>
      <c r="C4" s="14"/>
      <c r="D4" s="14"/>
      <c r="E4" s="14"/>
    </row>
    <row r="5" spans="1:5" ht="12.75" hidden="1">
      <c r="A5" s="13">
        <v>3</v>
      </c>
      <c r="B5" s="14"/>
      <c r="C5" s="14"/>
      <c r="D5" s="14"/>
      <c r="E5" s="14"/>
    </row>
    <row r="6" spans="1:5" ht="12.75" hidden="1">
      <c r="A6" s="13">
        <v>4</v>
      </c>
      <c r="B6" s="13"/>
      <c r="C6" s="13"/>
      <c r="D6" s="13"/>
      <c r="E6" s="13"/>
    </row>
    <row r="7" spans="1:5" ht="12.75" hidden="1">
      <c r="A7" s="15"/>
      <c r="B7" s="15" t="s">
        <v>51</v>
      </c>
      <c r="C7" s="15"/>
      <c r="D7" s="15"/>
      <c r="E7" s="15">
        <f>E4+E5+E3+E6</f>
        <v>2151.77</v>
      </c>
    </row>
    <row r="8" spans="1:5" ht="12.75" hidden="1">
      <c r="A8" s="16"/>
      <c r="B8" s="16"/>
      <c r="C8" s="16"/>
      <c r="D8" s="16"/>
      <c r="E8" s="16"/>
    </row>
    <row r="9" spans="1:5" ht="12.75" hidden="1">
      <c r="A9" s="17"/>
      <c r="B9" s="17"/>
      <c r="C9" s="17"/>
      <c r="D9" s="17"/>
      <c r="E9" s="17"/>
    </row>
    <row r="10" spans="1:5" ht="12.75" hidden="1">
      <c r="A10" s="18" t="s">
        <v>1</v>
      </c>
      <c r="B10" s="19" t="s">
        <v>45</v>
      </c>
      <c r="C10" s="19" t="s">
        <v>2</v>
      </c>
      <c r="D10" s="19" t="s">
        <v>46</v>
      </c>
      <c r="E10" s="19" t="s">
        <v>47</v>
      </c>
    </row>
    <row r="11" spans="1:5" ht="12.75" hidden="1">
      <c r="A11" s="13">
        <v>1</v>
      </c>
      <c r="B11" s="13"/>
      <c r="C11" s="13"/>
      <c r="D11" s="13"/>
      <c r="E11" s="13"/>
    </row>
    <row r="12" spans="1:5" ht="12.75" hidden="1">
      <c r="A12" s="13">
        <v>2</v>
      </c>
      <c r="B12" s="13"/>
      <c r="C12" s="14"/>
      <c r="D12" s="13"/>
      <c r="E12" s="13"/>
    </row>
    <row r="13" spans="1:5" ht="12.75" hidden="1">
      <c r="A13" s="13">
        <v>3</v>
      </c>
      <c r="B13" s="13"/>
      <c r="C13" s="13"/>
      <c r="D13" s="13"/>
      <c r="E13" s="13"/>
    </row>
    <row r="14" spans="1:5" ht="12.75" hidden="1">
      <c r="A14" s="15"/>
      <c r="B14" s="15" t="s">
        <v>51</v>
      </c>
      <c r="C14" s="15"/>
      <c r="D14" s="15"/>
      <c r="E14" s="15">
        <f>E12+E11+E13</f>
        <v>0</v>
      </c>
    </row>
    <row r="15" spans="1:5" ht="12.75" hidden="1">
      <c r="A15" s="16"/>
      <c r="B15" s="16"/>
      <c r="C15" s="16"/>
      <c r="D15" s="16"/>
      <c r="E15" s="16"/>
    </row>
    <row r="16" spans="1:5" ht="12.75" hidden="1">
      <c r="A16" s="17"/>
      <c r="B16" s="17"/>
      <c r="C16" s="17"/>
      <c r="D16" s="17"/>
      <c r="E16" s="17"/>
    </row>
    <row r="17" spans="1:5" ht="12.75" hidden="1">
      <c r="A17" s="18" t="s">
        <v>1</v>
      </c>
      <c r="B17" s="19" t="s">
        <v>45</v>
      </c>
      <c r="C17" s="19" t="s">
        <v>2</v>
      </c>
      <c r="D17" s="19" t="s">
        <v>46</v>
      </c>
      <c r="E17" s="19" t="s">
        <v>47</v>
      </c>
    </row>
    <row r="18" spans="1:5" ht="12.75" hidden="1">
      <c r="A18" s="13">
        <v>1</v>
      </c>
      <c r="B18" s="20"/>
      <c r="C18" s="14"/>
      <c r="D18" s="13"/>
      <c r="E18" s="13"/>
    </row>
    <row r="19" spans="1:5" ht="12.75" hidden="1">
      <c r="A19" s="13">
        <v>2</v>
      </c>
      <c r="B19" s="13"/>
      <c r="C19" s="14"/>
      <c r="D19" s="13"/>
      <c r="E19" s="13"/>
    </row>
    <row r="20" spans="1:5" ht="12.75" hidden="1">
      <c r="A20" s="15"/>
      <c r="B20" s="15" t="s">
        <v>51</v>
      </c>
      <c r="C20" s="15"/>
      <c r="D20" s="15"/>
      <c r="E20" s="15">
        <f>E18+E19</f>
        <v>0</v>
      </c>
    </row>
    <row r="21" spans="1:5" ht="12.75" hidden="1">
      <c r="A21" s="21"/>
      <c r="B21" s="21"/>
      <c r="C21" s="21"/>
      <c r="D21" s="21"/>
      <c r="E21" s="21"/>
    </row>
    <row r="22" spans="1:5" ht="12.75" hidden="1">
      <c r="A22" s="17"/>
      <c r="B22" s="17"/>
      <c r="C22" s="17"/>
      <c r="D22" s="17"/>
      <c r="E22" s="17"/>
    </row>
    <row r="23" spans="1:5" ht="12.75" hidden="1">
      <c r="A23" s="18" t="s">
        <v>1</v>
      </c>
      <c r="B23" s="19" t="s">
        <v>45</v>
      </c>
      <c r="C23" s="19" t="s">
        <v>2</v>
      </c>
      <c r="D23" s="19" t="s">
        <v>46</v>
      </c>
      <c r="E23" s="19" t="s">
        <v>47</v>
      </c>
    </row>
    <row r="24" spans="1:5" ht="12.75" hidden="1">
      <c r="A24" s="13">
        <v>1</v>
      </c>
      <c r="B24" s="22"/>
      <c r="C24" s="14"/>
      <c r="D24" s="22"/>
      <c r="E24" s="22"/>
    </row>
    <row r="25" spans="1:5" ht="12.75" hidden="1">
      <c r="A25" s="13">
        <v>2</v>
      </c>
      <c r="B25" s="23"/>
      <c r="C25" s="14"/>
      <c r="D25" s="22"/>
      <c r="E25" s="22"/>
    </row>
    <row r="26" spans="1:5" ht="12.75" hidden="1">
      <c r="A26" s="15"/>
      <c r="B26" s="15" t="s">
        <v>51</v>
      </c>
      <c r="C26" s="15"/>
      <c r="D26" s="15"/>
      <c r="E26" s="15">
        <f>E24</f>
        <v>0</v>
      </c>
    </row>
    <row r="27" spans="1:5" ht="12.75" hidden="1">
      <c r="A27" s="24"/>
      <c r="B27" s="24"/>
      <c r="C27" s="24"/>
      <c r="D27" s="24"/>
      <c r="E27" s="24"/>
    </row>
    <row r="28" spans="1:5" ht="12.75" hidden="1">
      <c r="A28" s="17"/>
      <c r="B28" s="17"/>
      <c r="C28" s="17"/>
      <c r="D28" s="17"/>
      <c r="E28" s="17"/>
    </row>
    <row r="29" spans="1:5" ht="12.75" hidden="1">
      <c r="A29" s="18" t="s">
        <v>1</v>
      </c>
      <c r="B29" s="19" t="s">
        <v>45</v>
      </c>
      <c r="C29" s="19" t="s">
        <v>2</v>
      </c>
      <c r="D29" s="19" t="s">
        <v>46</v>
      </c>
      <c r="E29" s="19" t="s">
        <v>47</v>
      </c>
    </row>
    <row r="30" spans="1:5" ht="12.75" hidden="1">
      <c r="A30" s="13">
        <v>1</v>
      </c>
      <c r="B30" s="25"/>
      <c r="C30" s="14"/>
      <c r="D30" s="13"/>
      <c r="E30" s="13"/>
    </row>
    <row r="31" spans="1:5" ht="12.75" hidden="1">
      <c r="A31" s="13">
        <v>2</v>
      </c>
      <c r="B31" s="25"/>
      <c r="C31" s="14"/>
      <c r="D31" s="13"/>
      <c r="E31" s="13"/>
    </row>
    <row r="32" spans="1:5" ht="12.75" hidden="1">
      <c r="A32" s="15"/>
      <c r="B32" s="15" t="s">
        <v>51</v>
      </c>
      <c r="C32" s="15"/>
      <c r="D32" s="15"/>
      <c r="E32" s="15">
        <f>E30+E31</f>
        <v>0</v>
      </c>
    </row>
    <row r="33" ht="12.75" hidden="1"/>
    <row r="34" spans="1:5" ht="12.75" hidden="1">
      <c r="A34" s="17"/>
      <c r="B34" s="17"/>
      <c r="C34" s="17"/>
      <c r="D34" s="17"/>
      <c r="E34" s="17"/>
    </row>
    <row r="35" spans="1:5" ht="12.75" hidden="1">
      <c r="A35" s="18" t="s">
        <v>1</v>
      </c>
      <c r="B35" s="19" t="s">
        <v>45</v>
      </c>
      <c r="C35" s="19" t="s">
        <v>2</v>
      </c>
      <c r="D35" s="19" t="s">
        <v>46</v>
      </c>
      <c r="E35" s="19" t="s">
        <v>47</v>
      </c>
    </row>
    <row r="36" spans="1:5" ht="12.75" hidden="1">
      <c r="A36" s="13">
        <v>1</v>
      </c>
      <c r="B36" s="13"/>
      <c r="C36" s="14"/>
      <c r="D36" s="13"/>
      <c r="E36" s="13"/>
    </row>
    <row r="37" spans="1:5" ht="12.75" hidden="1">
      <c r="A37" s="13">
        <v>2</v>
      </c>
      <c r="B37" s="25"/>
      <c r="C37" s="14"/>
      <c r="D37" s="13"/>
      <c r="E37" s="13"/>
    </row>
    <row r="38" spans="1:5" ht="12.75" hidden="1">
      <c r="A38" s="15"/>
      <c r="B38" s="15" t="s">
        <v>51</v>
      </c>
      <c r="C38" s="15"/>
      <c r="D38" s="15"/>
      <c r="E38" s="15">
        <f>E36+E37</f>
        <v>0</v>
      </c>
    </row>
    <row r="39" ht="12.75" hidden="1"/>
    <row r="40" spans="1:5" ht="12.75" hidden="1">
      <c r="A40" s="26"/>
      <c r="B40" s="26" t="s">
        <v>52</v>
      </c>
      <c r="C40" s="26"/>
      <c r="D40" s="26"/>
      <c r="E40" s="26">
        <f>E7+E14+E20+E26+E32+E38</f>
        <v>2151.77</v>
      </c>
    </row>
  </sheetData>
  <sheetProtection selectLockedCells="1" selectUnlockedCells="1"/>
  <mergeCells count="6">
    <mergeCell ref="A1:E1"/>
    <mergeCell ref="A9:E9"/>
    <mergeCell ref="A16:E16"/>
    <mergeCell ref="A22:E22"/>
    <mergeCell ref="A28:E28"/>
    <mergeCell ref="A34:E34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="80" zoomScaleNormal="80" workbookViewId="0" topLeftCell="A97">
      <selection activeCell="F6" sqref="F6"/>
    </sheetView>
  </sheetViews>
  <sheetFormatPr defaultColWidth="12.57421875" defaultRowHeight="12.75"/>
  <cols>
    <col min="1" max="1" width="9.421875" style="0" customWidth="1"/>
    <col min="2" max="2" width="49.7109375" style="27" customWidth="1"/>
    <col min="3" max="3" width="26.00390625" style="0" customWidth="1"/>
    <col min="4" max="4" width="44.421875" style="0" customWidth="1"/>
    <col min="5" max="5" width="24.140625" style="0" customWidth="1"/>
    <col min="6" max="16384" width="11.57421875" style="0" customWidth="1"/>
  </cols>
  <sheetData>
    <row r="1" spans="1:5" s="28" customFormat="1" ht="12.75">
      <c r="A1" s="10" t="s">
        <v>53</v>
      </c>
      <c r="B1" s="10"/>
      <c r="C1" s="10"/>
      <c r="D1" s="10"/>
      <c r="E1" s="10"/>
    </row>
    <row r="2" spans="1:5" s="28" customFormat="1" ht="12.75">
      <c r="A2" s="11" t="s">
        <v>1</v>
      </c>
      <c r="B2" s="11" t="s">
        <v>45</v>
      </c>
      <c r="C2" s="10" t="s">
        <v>2</v>
      </c>
      <c r="D2" s="10" t="s">
        <v>46</v>
      </c>
      <c r="E2" s="10" t="s">
        <v>47</v>
      </c>
    </row>
    <row r="3" spans="1:5" s="28" customFormat="1" ht="18" customHeight="1">
      <c r="A3" s="5">
        <v>1</v>
      </c>
      <c r="B3" s="6" t="s">
        <v>54</v>
      </c>
      <c r="C3" s="5" t="s">
        <v>55</v>
      </c>
      <c r="D3" s="5"/>
      <c r="E3" s="5">
        <v>1274.24</v>
      </c>
    </row>
    <row r="4" spans="1:5" s="28" customFormat="1" ht="31.5" customHeight="1">
      <c r="A4" s="5">
        <v>2</v>
      </c>
      <c r="B4" s="29" t="s">
        <v>56</v>
      </c>
      <c r="C4" s="10" t="s">
        <v>55</v>
      </c>
      <c r="D4" s="10"/>
      <c r="E4" s="10">
        <v>159.28</v>
      </c>
    </row>
    <row r="5" spans="1:5" s="28" customFormat="1" ht="12.75">
      <c r="A5" s="5">
        <v>3</v>
      </c>
      <c r="B5" s="11" t="s">
        <v>57</v>
      </c>
      <c r="C5" s="10" t="s">
        <v>55</v>
      </c>
      <c r="D5" s="10" t="s">
        <v>58</v>
      </c>
      <c r="E5" s="10">
        <v>3619.21</v>
      </c>
    </row>
    <row r="6" spans="1:5" s="28" customFormat="1" ht="12.75">
      <c r="A6" s="5">
        <v>4</v>
      </c>
      <c r="B6" s="29" t="s">
        <v>59</v>
      </c>
      <c r="C6" s="5" t="s">
        <v>55</v>
      </c>
      <c r="D6" s="5" t="s">
        <v>60</v>
      </c>
      <c r="E6" s="5">
        <v>5528.3</v>
      </c>
    </row>
    <row r="7" spans="1:5" s="28" customFormat="1" ht="12.75" hidden="1">
      <c r="A7" s="5"/>
      <c r="B7" s="6" t="s">
        <v>51</v>
      </c>
      <c r="C7" s="5"/>
      <c r="D7" s="5"/>
      <c r="E7" s="5">
        <f>E4+E5+E3+E6</f>
        <v>10581.03</v>
      </c>
    </row>
    <row r="8" spans="1:5" s="28" customFormat="1" ht="12.75" hidden="1">
      <c r="A8" s="4"/>
      <c r="B8" s="30"/>
      <c r="C8" s="4"/>
      <c r="D8" s="4"/>
      <c r="E8" s="4"/>
    </row>
    <row r="9" spans="1:5" s="28" customFormat="1" ht="12.75">
      <c r="A9" s="10" t="s">
        <v>61</v>
      </c>
      <c r="B9" s="10"/>
      <c r="C9" s="10"/>
      <c r="D9" s="10"/>
      <c r="E9" s="10"/>
    </row>
    <row r="10" spans="1:5" s="28" customFormat="1" ht="12.75">
      <c r="A10" s="11" t="s">
        <v>1</v>
      </c>
      <c r="B10" s="11" t="s">
        <v>45</v>
      </c>
      <c r="C10" s="10" t="s">
        <v>2</v>
      </c>
      <c r="D10" s="10" t="s">
        <v>46</v>
      </c>
      <c r="E10" s="10" t="s">
        <v>47</v>
      </c>
    </row>
    <row r="11" spans="1:5" s="28" customFormat="1" ht="12.75">
      <c r="A11" s="5">
        <v>1</v>
      </c>
      <c r="B11" s="6" t="s">
        <v>54</v>
      </c>
      <c r="C11" s="5" t="s">
        <v>55</v>
      </c>
      <c r="D11" s="5"/>
      <c r="E11" s="5">
        <v>1274.24</v>
      </c>
    </row>
    <row r="12" spans="1:5" s="28" customFormat="1" ht="30.75" customHeight="1">
      <c r="A12" s="5">
        <v>2</v>
      </c>
      <c r="B12" s="29" t="s">
        <v>56</v>
      </c>
      <c r="C12" s="10" t="s">
        <v>55</v>
      </c>
      <c r="D12" s="10"/>
      <c r="E12" s="10">
        <v>159.28</v>
      </c>
    </row>
    <row r="13" spans="1:5" s="28" customFormat="1" ht="12.75">
      <c r="A13" s="5">
        <v>3</v>
      </c>
      <c r="B13" s="29" t="s">
        <v>59</v>
      </c>
      <c r="C13" s="5" t="s">
        <v>55</v>
      </c>
      <c r="D13" s="11" t="s">
        <v>62</v>
      </c>
      <c r="E13" s="10">
        <v>5068.81</v>
      </c>
    </row>
    <row r="14" spans="1:5" s="28" customFormat="1" ht="12.75" hidden="1">
      <c r="A14" s="5"/>
      <c r="B14" s="6" t="s">
        <v>51</v>
      </c>
      <c r="C14" s="5"/>
      <c r="D14" s="5"/>
      <c r="E14" s="5">
        <f>E11+E12+E13</f>
        <v>6502.33</v>
      </c>
    </row>
    <row r="15" spans="1:5" s="28" customFormat="1" ht="12.75" hidden="1">
      <c r="A15" s="4"/>
      <c r="B15" s="30"/>
      <c r="C15" s="4"/>
      <c r="D15" s="4"/>
      <c r="E15" s="4"/>
    </row>
    <row r="16" spans="1:5" s="32" customFormat="1" ht="12.75">
      <c r="A16" s="31" t="s">
        <v>63</v>
      </c>
      <c r="B16" s="31"/>
      <c r="C16" s="31"/>
      <c r="D16" s="31"/>
      <c r="E16" s="31"/>
    </row>
    <row r="17" spans="1:5" s="28" customFormat="1" ht="12.75">
      <c r="A17" s="11" t="s">
        <v>1</v>
      </c>
      <c r="B17" s="11" t="s">
        <v>45</v>
      </c>
      <c r="C17" s="10" t="s">
        <v>2</v>
      </c>
      <c r="D17" s="10" t="s">
        <v>46</v>
      </c>
      <c r="E17" s="10" t="s">
        <v>47</v>
      </c>
    </row>
    <row r="18" spans="1:5" s="28" customFormat="1" ht="12.75">
      <c r="A18" s="5">
        <v>1</v>
      </c>
      <c r="B18" s="6" t="s">
        <v>54</v>
      </c>
      <c r="C18" s="5" t="s">
        <v>55</v>
      </c>
      <c r="D18" s="5"/>
      <c r="E18" s="5">
        <v>1274.24</v>
      </c>
    </row>
    <row r="19" spans="1:5" s="28" customFormat="1" ht="12.75">
      <c r="A19" s="5">
        <v>2</v>
      </c>
      <c r="B19" s="29" t="s">
        <v>56</v>
      </c>
      <c r="C19" s="10" t="s">
        <v>55</v>
      </c>
      <c r="D19" s="10"/>
      <c r="E19" s="10">
        <v>159.28</v>
      </c>
    </row>
    <row r="20" spans="1:5" s="28" customFormat="1" ht="12.75" hidden="1">
      <c r="A20" s="5">
        <v>3</v>
      </c>
      <c r="B20" s="6"/>
      <c r="C20" s="5"/>
      <c r="D20" s="5"/>
      <c r="E20" s="5"/>
    </row>
    <row r="21" spans="1:5" s="28" customFormat="1" ht="12.75" hidden="1">
      <c r="A21" s="5">
        <v>4</v>
      </c>
      <c r="B21" s="11"/>
      <c r="C21" s="5"/>
      <c r="D21" s="5"/>
      <c r="E21" s="5"/>
    </row>
    <row r="22" spans="1:5" s="28" customFormat="1" ht="12.75" hidden="1">
      <c r="A22" s="5"/>
      <c r="B22" s="6" t="s">
        <v>51</v>
      </c>
      <c r="C22" s="5"/>
      <c r="D22" s="5"/>
      <c r="E22" s="5">
        <f>E18+E19+E20+E21</f>
        <v>1433.52</v>
      </c>
    </row>
    <row r="23" spans="1:5" s="28" customFormat="1" ht="12.75" hidden="1">
      <c r="A23" s="4"/>
      <c r="B23" s="30"/>
      <c r="C23" s="4"/>
      <c r="D23" s="4"/>
      <c r="E23" s="4"/>
    </row>
    <row r="24" spans="1:5" s="32" customFormat="1" ht="12.75">
      <c r="A24" s="31" t="s">
        <v>64</v>
      </c>
      <c r="B24" s="31"/>
      <c r="C24" s="31"/>
      <c r="D24" s="31"/>
      <c r="E24" s="31"/>
    </row>
    <row r="25" spans="1:5" s="28" customFormat="1" ht="12.75">
      <c r="A25" s="11" t="s">
        <v>1</v>
      </c>
      <c r="B25" s="11" t="s">
        <v>45</v>
      </c>
      <c r="C25" s="10" t="s">
        <v>2</v>
      </c>
      <c r="D25" s="10" t="s">
        <v>46</v>
      </c>
      <c r="E25" s="10" t="s">
        <v>47</v>
      </c>
    </row>
    <row r="26" spans="1:5" s="28" customFormat="1" ht="12.75">
      <c r="A26" s="5">
        <v>1</v>
      </c>
      <c r="B26" s="6" t="s">
        <v>65</v>
      </c>
      <c r="C26" s="5" t="s">
        <v>55</v>
      </c>
      <c r="D26" s="5" t="s">
        <v>66</v>
      </c>
      <c r="E26" s="5">
        <v>2595</v>
      </c>
    </row>
    <row r="27" spans="1:5" s="28" customFormat="1" ht="39" customHeight="1">
      <c r="A27" s="5">
        <v>2</v>
      </c>
      <c r="B27" s="29" t="s">
        <v>65</v>
      </c>
      <c r="C27" s="10" t="s">
        <v>55</v>
      </c>
      <c r="D27" s="10" t="s">
        <v>60</v>
      </c>
      <c r="E27" s="10">
        <v>2595</v>
      </c>
    </row>
    <row r="28" spans="1:5" s="28" customFormat="1" ht="32.25" customHeight="1">
      <c r="A28" s="5">
        <v>3</v>
      </c>
      <c r="B28" s="6" t="s">
        <v>54</v>
      </c>
      <c r="C28" s="5" t="s">
        <v>55</v>
      </c>
      <c r="D28" s="5"/>
      <c r="E28" s="5">
        <v>1274.24</v>
      </c>
    </row>
    <row r="29" spans="1:5" s="28" customFormat="1" ht="12.75">
      <c r="A29" s="5">
        <v>4</v>
      </c>
      <c r="B29" s="29" t="s">
        <v>56</v>
      </c>
      <c r="C29" s="10" t="s">
        <v>55</v>
      </c>
      <c r="D29" s="10"/>
      <c r="E29" s="10">
        <v>159.28</v>
      </c>
    </row>
    <row r="30" spans="1:5" s="28" customFormat="1" ht="12.75">
      <c r="A30" s="5">
        <v>5</v>
      </c>
      <c r="B30" s="11" t="s">
        <v>67</v>
      </c>
      <c r="C30" s="10" t="s">
        <v>55</v>
      </c>
      <c r="D30" s="10" t="s">
        <v>68</v>
      </c>
      <c r="E30" s="10">
        <v>1354.6</v>
      </c>
    </row>
    <row r="31" spans="1:5" s="28" customFormat="1" ht="12.75" hidden="1">
      <c r="A31" s="5"/>
      <c r="B31" s="6" t="s">
        <v>51</v>
      </c>
      <c r="C31" s="5"/>
      <c r="D31" s="5"/>
      <c r="E31" s="5">
        <f>E26+E27+E28+E29+E30</f>
        <v>7978.119999999999</v>
      </c>
    </row>
    <row r="32" spans="1:5" s="28" customFormat="1" ht="12.75" hidden="1">
      <c r="A32" s="4"/>
      <c r="B32" s="30"/>
      <c r="C32" s="4"/>
      <c r="D32" s="4"/>
      <c r="E32" s="4"/>
    </row>
    <row r="33" spans="1:5" s="32" customFormat="1" ht="12.75">
      <c r="A33" s="31" t="s">
        <v>69</v>
      </c>
      <c r="B33" s="31"/>
      <c r="C33" s="31"/>
      <c r="D33" s="31"/>
      <c r="E33" s="31"/>
    </row>
    <row r="34" spans="1:5" s="28" customFormat="1" ht="12.75">
      <c r="A34" s="11" t="s">
        <v>1</v>
      </c>
      <c r="B34" s="11" t="s">
        <v>45</v>
      </c>
      <c r="C34" s="10" t="s">
        <v>2</v>
      </c>
      <c r="D34" s="10" t="s">
        <v>46</v>
      </c>
      <c r="E34" s="10" t="s">
        <v>47</v>
      </c>
    </row>
    <row r="35" spans="1:5" s="28" customFormat="1" ht="12.75">
      <c r="A35" s="5">
        <v>1</v>
      </c>
      <c r="B35" s="29" t="s">
        <v>56</v>
      </c>
      <c r="C35" s="10" t="s">
        <v>55</v>
      </c>
      <c r="D35" s="10"/>
      <c r="E35" s="10">
        <v>159.28</v>
      </c>
    </row>
    <row r="36" spans="1:5" s="28" customFormat="1" ht="36" customHeight="1">
      <c r="A36" s="5">
        <v>2</v>
      </c>
      <c r="B36" s="29" t="s">
        <v>70</v>
      </c>
      <c r="C36" s="10" t="s">
        <v>55</v>
      </c>
      <c r="D36" s="10"/>
      <c r="E36" s="10">
        <v>4320</v>
      </c>
    </row>
    <row r="37" spans="1:5" s="28" customFormat="1" ht="12.75">
      <c r="A37" s="5">
        <v>3</v>
      </c>
      <c r="B37" s="6" t="s">
        <v>54</v>
      </c>
      <c r="C37" s="5" t="s">
        <v>55</v>
      </c>
      <c r="D37" s="5"/>
      <c r="E37" s="5">
        <v>1274.24</v>
      </c>
    </row>
    <row r="38" spans="1:5" s="28" customFormat="1" ht="12.75">
      <c r="A38" s="5">
        <v>4</v>
      </c>
      <c r="B38" s="29" t="s">
        <v>71</v>
      </c>
      <c r="C38" s="10" t="s">
        <v>55</v>
      </c>
      <c r="D38" s="10"/>
      <c r="E38" s="10">
        <v>2593.72</v>
      </c>
    </row>
    <row r="39" spans="1:5" s="28" customFormat="1" ht="12.75">
      <c r="A39" s="5">
        <v>5</v>
      </c>
      <c r="B39" s="29" t="s">
        <v>72</v>
      </c>
      <c r="C39" s="10" t="s">
        <v>55</v>
      </c>
      <c r="D39" s="10"/>
      <c r="E39" s="10">
        <v>2405.4</v>
      </c>
    </row>
    <row r="40" spans="1:5" s="28" customFormat="1" ht="12.75">
      <c r="A40" s="5">
        <v>6</v>
      </c>
      <c r="B40" s="29" t="s">
        <v>73</v>
      </c>
      <c r="C40" s="10" t="s">
        <v>55</v>
      </c>
      <c r="D40" s="10" t="s">
        <v>74</v>
      </c>
      <c r="E40" s="10">
        <v>10774.66</v>
      </c>
    </row>
    <row r="41" spans="1:5" s="28" customFormat="1" ht="12.75" hidden="1">
      <c r="A41" s="5"/>
      <c r="B41" s="6" t="s">
        <v>51</v>
      </c>
      <c r="C41" s="5"/>
      <c r="D41" s="5"/>
      <c r="E41" s="5">
        <f>E35+E36+E37+E38+E39+E40</f>
        <v>21527.3</v>
      </c>
    </row>
    <row r="42" spans="1:5" s="28" customFormat="1" ht="12.75" hidden="1">
      <c r="A42" s="4"/>
      <c r="B42" s="30"/>
      <c r="C42" s="4"/>
      <c r="D42" s="4"/>
      <c r="E42" s="4"/>
    </row>
    <row r="43" spans="1:5" s="28" customFormat="1" ht="12.75">
      <c r="A43" s="10" t="s">
        <v>75</v>
      </c>
      <c r="B43" s="10"/>
      <c r="C43" s="10"/>
      <c r="D43" s="10"/>
      <c r="E43" s="10"/>
    </row>
    <row r="44" spans="1:5" s="28" customFormat="1" ht="12.75">
      <c r="A44" s="11" t="s">
        <v>1</v>
      </c>
      <c r="B44" s="11" t="s">
        <v>45</v>
      </c>
      <c r="C44" s="10" t="s">
        <v>2</v>
      </c>
      <c r="D44" s="10" t="s">
        <v>46</v>
      </c>
      <c r="E44" s="10" t="s">
        <v>47</v>
      </c>
    </row>
    <row r="45" spans="1:5" s="28" customFormat="1" ht="12.75">
      <c r="A45" s="5">
        <v>1</v>
      </c>
      <c r="B45" s="29" t="s">
        <v>56</v>
      </c>
      <c r="C45" s="10" t="s">
        <v>55</v>
      </c>
      <c r="D45" s="10"/>
      <c r="E45" s="10">
        <v>159.28</v>
      </c>
    </row>
    <row r="46" spans="1:5" s="28" customFormat="1" ht="32.25" customHeight="1">
      <c r="A46" s="5">
        <v>2</v>
      </c>
      <c r="B46" s="29" t="s">
        <v>76</v>
      </c>
      <c r="C46" s="10" t="s">
        <v>55</v>
      </c>
      <c r="D46" s="10" t="s">
        <v>77</v>
      </c>
      <c r="E46" s="10">
        <v>982.24</v>
      </c>
    </row>
    <row r="47" spans="1:5" s="28" customFormat="1" ht="12.75">
      <c r="A47" s="5">
        <v>3</v>
      </c>
      <c r="B47" s="29" t="s">
        <v>70</v>
      </c>
      <c r="C47" s="10" t="s">
        <v>55</v>
      </c>
      <c r="D47" s="10"/>
      <c r="E47" s="10">
        <v>4320</v>
      </c>
    </row>
    <row r="48" spans="1:5" s="28" customFormat="1" ht="12.75">
      <c r="A48" s="5">
        <v>4</v>
      </c>
      <c r="B48" s="6" t="s">
        <v>54</v>
      </c>
      <c r="C48" s="5" t="s">
        <v>55</v>
      </c>
      <c r="D48" s="5"/>
      <c r="E48" s="5">
        <v>1274.24</v>
      </c>
    </row>
    <row r="49" spans="1:5" s="28" customFormat="1" ht="12.75">
      <c r="A49" s="5">
        <v>5</v>
      </c>
      <c r="B49" s="11" t="s">
        <v>78</v>
      </c>
      <c r="C49" s="5" t="s">
        <v>55</v>
      </c>
      <c r="D49" s="5"/>
      <c r="E49" s="5">
        <v>22234.43</v>
      </c>
    </row>
    <row r="50" spans="1:5" s="28" customFormat="1" ht="12.75" hidden="1">
      <c r="A50" s="5">
        <v>6</v>
      </c>
      <c r="B50" s="11"/>
      <c r="C50" s="10"/>
      <c r="D50" s="5"/>
      <c r="E50" s="5"/>
    </row>
    <row r="51" spans="1:5" s="28" customFormat="1" ht="12.75" hidden="1">
      <c r="A51" s="5">
        <v>7</v>
      </c>
      <c r="B51" s="11"/>
      <c r="C51" s="10"/>
      <c r="D51" s="12"/>
      <c r="E51" s="5"/>
    </row>
    <row r="52" spans="1:5" s="28" customFormat="1" ht="12.75" hidden="1">
      <c r="A52" s="5"/>
      <c r="B52" s="6" t="s">
        <v>51</v>
      </c>
      <c r="C52" s="5"/>
      <c r="D52" s="5"/>
      <c r="E52" s="5">
        <f>E46+E47+E45+E48+E49+E50+E51</f>
        <v>28970.19</v>
      </c>
    </row>
    <row r="53" spans="1:5" s="28" customFormat="1" ht="12.75" hidden="1">
      <c r="A53" s="4"/>
      <c r="B53" s="30"/>
      <c r="C53" s="4"/>
      <c r="D53" s="4"/>
      <c r="E53" s="4"/>
    </row>
    <row r="54" spans="1:5" s="28" customFormat="1" ht="12.75">
      <c r="A54" s="10" t="s">
        <v>79</v>
      </c>
      <c r="B54" s="10"/>
      <c r="C54" s="10"/>
      <c r="D54" s="10"/>
      <c r="E54" s="10"/>
    </row>
    <row r="55" spans="1:5" s="28" customFormat="1" ht="12.75">
      <c r="A55" s="11" t="s">
        <v>1</v>
      </c>
      <c r="B55" s="11" t="s">
        <v>45</v>
      </c>
      <c r="C55" s="10" t="s">
        <v>2</v>
      </c>
      <c r="D55" s="10" t="s">
        <v>46</v>
      </c>
      <c r="E55" s="10" t="s">
        <v>47</v>
      </c>
    </row>
    <row r="56" spans="1:5" s="28" customFormat="1" ht="12.75">
      <c r="A56" s="5">
        <v>1</v>
      </c>
      <c r="B56" s="6" t="s">
        <v>54</v>
      </c>
      <c r="C56" s="5" t="s">
        <v>55</v>
      </c>
      <c r="D56" s="5"/>
      <c r="E56" s="5">
        <v>1274.24</v>
      </c>
    </row>
    <row r="57" spans="1:5" s="28" customFormat="1" ht="12.75">
      <c r="A57" s="5">
        <v>2</v>
      </c>
      <c r="B57" s="6" t="s">
        <v>56</v>
      </c>
      <c r="C57" s="10" t="s">
        <v>55</v>
      </c>
      <c r="D57" s="10"/>
      <c r="E57" s="10">
        <v>159.28</v>
      </c>
    </row>
    <row r="58" spans="1:5" s="28" customFormat="1" ht="12.75">
      <c r="A58" s="5">
        <v>3</v>
      </c>
      <c r="B58" s="6" t="s">
        <v>70</v>
      </c>
      <c r="C58" s="10" t="s">
        <v>55</v>
      </c>
      <c r="D58" s="10"/>
      <c r="E58" s="10">
        <v>4320</v>
      </c>
    </row>
    <row r="59" spans="1:5" s="28" customFormat="1" ht="12.75" hidden="1">
      <c r="A59" s="5">
        <v>4</v>
      </c>
      <c r="B59" s="6"/>
      <c r="C59" s="5"/>
      <c r="D59" s="5"/>
      <c r="E59" s="5"/>
    </row>
    <row r="60" spans="1:5" s="28" customFormat="1" ht="12.75" hidden="1">
      <c r="A60" s="5"/>
      <c r="B60" s="6" t="s">
        <v>51</v>
      </c>
      <c r="C60" s="5"/>
      <c r="D60" s="5"/>
      <c r="E60" s="5">
        <f>E57+E58+E56+E59</f>
        <v>5753.5199999999995</v>
      </c>
    </row>
    <row r="61" spans="1:5" s="28" customFormat="1" ht="12.75" hidden="1">
      <c r="A61" s="5"/>
      <c r="B61" s="6"/>
      <c r="C61" s="5"/>
      <c r="D61" s="5"/>
      <c r="E61" s="5"/>
    </row>
    <row r="62" spans="1:5" s="28" customFormat="1" ht="12.75">
      <c r="A62" s="10" t="s">
        <v>80</v>
      </c>
      <c r="B62" s="10"/>
      <c r="C62" s="10"/>
      <c r="D62" s="10"/>
      <c r="E62" s="10"/>
    </row>
    <row r="63" spans="1:5" s="28" customFormat="1" ht="12.75">
      <c r="A63" s="11" t="s">
        <v>1</v>
      </c>
      <c r="B63" s="11" t="s">
        <v>45</v>
      </c>
      <c r="C63" s="10" t="s">
        <v>2</v>
      </c>
      <c r="D63" s="10" t="s">
        <v>46</v>
      </c>
      <c r="E63" s="10" t="s">
        <v>47</v>
      </c>
    </row>
    <row r="64" spans="1:5" s="28" customFormat="1" ht="12.75">
      <c r="A64" s="5">
        <v>1</v>
      </c>
      <c r="B64" s="6" t="s">
        <v>54</v>
      </c>
      <c r="C64" s="10" t="s">
        <v>55</v>
      </c>
      <c r="D64" s="5"/>
      <c r="E64" s="5">
        <v>1274.24</v>
      </c>
    </row>
    <row r="65" spans="1:5" s="28" customFormat="1" ht="29.25" customHeight="1">
      <c r="A65" s="5">
        <v>2</v>
      </c>
      <c r="B65" s="6" t="s">
        <v>56</v>
      </c>
      <c r="C65" s="10" t="s">
        <v>55</v>
      </c>
      <c r="D65" s="10"/>
      <c r="E65" s="10">
        <v>159.28</v>
      </c>
    </row>
    <row r="66" spans="1:5" s="28" customFormat="1" ht="12.75">
      <c r="A66" s="5">
        <v>3</v>
      </c>
      <c r="B66" s="6" t="s">
        <v>70</v>
      </c>
      <c r="C66" s="10" t="s">
        <v>55</v>
      </c>
      <c r="D66" s="10"/>
      <c r="E66" s="10">
        <v>4320</v>
      </c>
    </row>
    <row r="67" spans="1:5" s="28" customFormat="1" ht="12.75" hidden="1">
      <c r="A67" s="5">
        <v>4</v>
      </c>
      <c r="B67" s="29"/>
      <c r="C67" s="5"/>
      <c r="D67" s="5"/>
      <c r="E67" s="5"/>
    </row>
    <row r="68" spans="1:5" s="28" customFormat="1" ht="12.75" hidden="1">
      <c r="A68" s="5"/>
      <c r="B68" s="6" t="s">
        <v>51</v>
      </c>
      <c r="C68" s="5"/>
      <c r="D68" s="5"/>
      <c r="E68" s="5">
        <f>E65+E66+E64+E67</f>
        <v>5753.5199999999995</v>
      </c>
    </row>
    <row r="69" spans="1:5" s="28" customFormat="1" ht="12.75" hidden="1">
      <c r="A69" s="33"/>
      <c r="B69" s="34"/>
      <c r="C69" s="33"/>
      <c r="D69" s="33"/>
      <c r="E69" s="33"/>
    </row>
    <row r="70" spans="1:5" s="28" customFormat="1" ht="12.75">
      <c r="A70" s="10" t="s">
        <v>81</v>
      </c>
      <c r="B70" s="10"/>
      <c r="C70" s="10"/>
      <c r="D70" s="10"/>
      <c r="E70" s="10"/>
    </row>
    <row r="71" spans="1:5" s="28" customFormat="1" ht="12.75">
      <c r="A71" s="11" t="s">
        <v>1</v>
      </c>
      <c r="B71" s="11" t="s">
        <v>45</v>
      </c>
      <c r="C71" s="10" t="s">
        <v>2</v>
      </c>
      <c r="D71" s="10" t="s">
        <v>46</v>
      </c>
      <c r="E71" s="10" t="s">
        <v>47</v>
      </c>
    </row>
    <row r="72" spans="1:5" s="28" customFormat="1" ht="12.75">
      <c r="A72" s="5">
        <v>1</v>
      </c>
      <c r="B72" s="6" t="s">
        <v>54</v>
      </c>
      <c r="C72" s="10" t="s">
        <v>55</v>
      </c>
      <c r="D72" s="5"/>
      <c r="E72" s="5">
        <v>1274.24</v>
      </c>
    </row>
    <row r="73" spans="1:5" s="28" customFormat="1" ht="12.75">
      <c r="A73" s="5">
        <v>2</v>
      </c>
      <c r="B73" s="6" t="s">
        <v>56</v>
      </c>
      <c r="C73" s="10" t="s">
        <v>55</v>
      </c>
      <c r="D73" s="10"/>
      <c r="E73" s="10">
        <v>159.28</v>
      </c>
    </row>
    <row r="74" spans="1:5" s="28" customFormat="1" ht="32.25" customHeight="1">
      <c r="A74" s="5">
        <v>3</v>
      </c>
      <c r="B74" s="29" t="s">
        <v>82</v>
      </c>
      <c r="C74" s="10" t="s">
        <v>55</v>
      </c>
      <c r="D74" s="10"/>
      <c r="E74" s="10">
        <v>8342.37</v>
      </c>
    </row>
    <row r="75" spans="1:5" s="28" customFormat="1" ht="12.75" hidden="1">
      <c r="A75" s="5">
        <v>4</v>
      </c>
      <c r="B75" s="29"/>
      <c r="C75" s="5"/>
      <c r="D75" s="5"/>
      <c r="E75" s="5"/>
    </row>
    <row r="76" spans="1:5" s="28" customFormat="1" ht="12.75" hidden="1">
      <c r="A76" s="5"/>
      <c r="B76" s="6" t="s">
        <v>51</v>
      </c>
      <c r="C76" s="5"/>
      <c r="D76" s="5"/>
      <c r="E76" s="5">
        <f>E73+E74+E72+E75</f>
        <v>9775.890000000001</v>
      </c>
    </row>
    <row r="77" s="28" customFormat="1" ht="12.75" hidden="1">
      <c r="B77" s="35"/>
    </row>
    <row r="78" spans="1:5" s="28" customFormat="1" ht="12.75">
      <c r="A78" s="10" t="s">
        <v>83</v>
      </c>
      <c r="B78" s="10"/>
      <c r="C78" s="10"/>
      <c r="D78" s="10"/>
      <c r="E78" s="10"/>
    </row>
    <row r="79" spans="1:5" s="28" customFormat="1" ht="12.75">
      <c r="A79" s="11" t="s">
        <v>1</v>
      </c>
      <c r="B79" s="11" t="s">
        <v>45</v>
      </c>
      <c r="C79" s="10" t="s">
        <v>2</v>
      </c>
      <c r="D79" s="10" t="s">
        <v>46</v>
      </c>
      <c r="E79" s="10" t="s">
        <v>47</v>
      </c>
    </row>
    <row r="80" spans="1:5" s="28" customFormat="1" ht="12.75">
      <c r="A80" s="5">
        <v>1</v>
      </c>
      <c r="B80" s="6" t="s">
        <v>84</v>
      </c>
      <c r="C80" s="10" t="s">
        <v>55</v>
      </c>
      <c r="D80" s="5" t="s">
        <v>85</v>
      </c>
      <c r="E80" s="5">
        <v>217.26</v>
      </c>
    </row>
    <row r="81" spans="1:5" s="28" customFormat="1" ht="30.75" customHeight="1">
      <c r="A81" s="5">
        <v>2</v>
      </c>
      <c r="B81" s="6" t="s">
        <v>54</v>
      </c>
      <c r="C81" s="10" t="s">
        <v>55</v>
      </c>
      <c r="D81" s="5"/>
      <c r="E81" s="5">
        <v>1274.24</v>
      </c>
    </row>
    <row r="82" spans="1:5" s="28" customFormat="1" ht="12.75">
      <c r="A82" s="5">
        <v>3</v>
      </c>
      <c r="B82" s="6" t="s">
        <v>56</v>
      </c>
      <c r="C82" s="10" t="s">
        <v>55</v>
      </c>
      <c r="D82" s="10"/>
      <c r="E82" s="10">
        <v>159.28</v>
      </c>
    </row>
    <row r="83" spans="1:5" s="28" customFormat="1" ht="12.75" hidden="1">
      <c r="A83" s="5">
        <v>4</v>
      </c>
      <c r="B83" s="29"/>
      <c r="C83" s="10"/>
      <c r="D83" s="6"/>
      <c r="E83" s="5"/>
    </row>
    <row r="84" spans="1:5" s="28" customFormat="1" ht="12.75" hidden="1">
      <c r="A84" s="5"/>
      <c r="B84" s="6" t="s">
        <v>51</v>
      </c>
      <c r="C84" s="5"/>
      <c r="D84" s="5"/>
      <c r="E84" s="5">
        <f>E81+E82+E80+E83</f>
        <v>1650.78</v>
      </c>
    </row>
    <row r="85" s="28" customFormat="1" ht="12.75" hidden="1">
      <c r="B85" s="35"/>
    </row>
    <row r="86" spans="1:5" s="28" customFormat="1" ht="12.75">
      <c r="A86" s="10" t="s">
        <v>86</v>
      </c>
      <c r="B86" s="10"/>
      <c r="C86" s="10"/>
      <c r="D86" s="10"/>
      <c r="E86" s="10"/>
    </row>
    <row r="87" spans="1:5" s="28" customFormat="1" ht="12.75">
      <c r="A87" s="11" t="s">
        <v>1</v>
      </c>
      <c r="B87" s="11" t="s">
        <v>45</v>
      </c>
      <c r="C87" s="10" t="s">
        <v>2</v>
      </c>
      <c r="D87" s="10" t="s">
        <v>46</v>
      </c>
      <c r="E87" s="10" t="s">
        <v>47</v>
      </c>
    </row>
    <row r="88" spans="1:5" s="28" customFormat="1" ht="12.75">
      <c r="A88" s="5">
        <v>1</v>
      </c>
      <c r="B88" s="6" t="s">
        <v>54</v>
      </c>
      <c r="C88" s="10" t="s">
        <v>55</v>
      </c>
      <c r="D88" s="5"/>
      <c r="E88" s="5">
        <v>1274.24</v>
      </c>
    </row>
    <row r="89" spans="1:5" s="28" customFormat="1" ht="30.75" customHeight="1">
      <c r="A89" s="5">
        <v>2</v>
      </c>
      <c r="B89" s="6" t="s">
        <v>56</v>
      </c>
      <c r="C89" s="10" t="s">
        <v>55</v>
      </c>
      <c r="D89" s="10"/>
      <c r="E89" s="10">
        <v>159.28</v>
      </c>
    </row>
    <row r="90" spans="1:5" s="28" customFormat="1" ht="109.5" customHeight="1">
      <c r="A90" s="5">
        <v>3</v>
      </c>
      <c r="B90" s="29" t="s">
        <v>87</v>
      </c>
      <c r="C90" s="10" t="s">
        <v>55</v>
      </c>
      <c r="D90" s="11" t="s">
        <v>88</v>
      </c>
      <c r="E90" s="10">
        <v>22580</v>
      </c>
    </row>
    <row r="91" spans="1:5" s="28" customFormat="1" ht="12.75">
      <c r="A91" s="5">
        <v>4</v>
      </c>
      <c r="B91" s="6" t="s">
        <v>89</v>
      </c>
      <c r="C91" s="10" t="s">
        <v>55</v>
      </c>
      <c r="D91" s="5" t="s">
        <v>90</v>
      </c>
      <c r="E91" s="5">
        <v>4240</v>
      </c>
    </row>
    <row r="92" spans="1:5" s="28" customFormat="1" ht="12.75">
      <c r="A92" s="5">
        <v>5</v>
      </c>
      <c r="B92" s="6" t="s">
        <v>91</v>
      </c>
      <c r="C92" s="10" t="s">
        <v>55</v>
      </c>
      <c r="D92" s="5"/>
      <c r="E92" s="5">
        <v>7169.31</v>
      </c>
    </row>
    <row r="93" spans="1:5" s="28" customFormat="1" ht="12.75">
      <c r="A93" s="5">
        <v>6</v>
      </c>
      <c r="B93" s="6" t="s">
        <v>92</v>
      </c>
      <c r="C93" s="10" t="s">
        <v>55</v>
      </c>
      <c r="D93" s="5"/>
      <c r="E93" s="5">
        <v>3158.85</v>
      </c>
    </row>
    <row r="94" spans="1:5" s="28" customFormat="1" ht="12.75">
      <c r="A94" s="5">
        <v>7</v>
      </c>
      <c r="B94" s="6" t="s">
        <v>93</v>
      </c>
      <c r="C94" s="10" t="s">
        <v>55</v>
      </c>
      <c r="D94" s="5"/>
      <c r="E94" s="5">
        <v>1731.81</v>
      </c>
    </row>
    <row r="95" spans="1:5" s="28" customFormat="1" ht="12.75" hidden="1">
      <c r="A95" s="5"/>
      <c r="B95" s="6" t="s">
        <v>51</v>
      </c>
      <c r="C95" s="5"/>
      <c r="D95" s="5"/>
      <c r="E95" s="5">
        <f>SUM(E88:E94)</f>
        <v>40313.48999999999</v>
      </c>
    </row>
    <row r="96" spans="1:5" s="28" customFormat="1" ht="12.75" hidden="1">
      <c r="A96" s="5"/>
      <c r="B96" s="6"/>
      <c r="C96" s="5"/>
      <c r="D96" s="5"/>
      <c r="E96" s="5"/>
    </row>
    <row r="97" spans="1:5" s="28" customFormat="1" ht="12.75">
      <c r="A97" s="10" t="s">
        <v>94</v>
      </c>
      <c r="B97" s="10"/>
      <c r="C97" s="10"/>
      <c r="D97" s="10"/>
      <c r="E97" s="10"/>
    </row>
    <row r="98" spans="1:5" s="28" customFormat="1" ht="12.75">
      <c r="A98" s="11" t="s">
        <v>1</v>
      </c>
      <c r="B98" s="11" t="s">
        <v>45</v>
      </c>
      <c r="C98" s="10" t="s">
        <v>2</v>
      </c>
      <c r="D98" s="10" t="s">
        <v>46</v>
      </c>
      <c r="E98" s="10" t="s">
        <v>47</v>
      </c>
    </row>
    <row r="99" spans="1:5" s="28" customFormat="1" ht="12.75">
      <c r="A99" s="5">
        <v>1</v>
      </c>
      <c r="B99" s="6" t="s">
        <v>54</v>
      </c>
      <c r="C99" s="10" t="s">
        <v>55</v>
      </c>
      <c r="D99" s="5"/>
      <c r="E99" s="5">
        <v>1274.24</v>
      </c>
    </row>
    <row r="100" spans="1:5" s="28" customFormat="1" ht="12.75">
      <c r="A100" s="5">
        <v>2</v>
      </c>
      <c r="B100" s="6" t="s">
        <v>56</v>
      </c>
      <c r="C100" s="10" t="s">
        <v>55</v>
      </c>
      <c r="D100" s="10"/>
      <c r="E100" s="10">
        <v>159.28</v>
      </c>
    </row>
    <row r="101" spans="1:5" ht="12.75" hidden="1">
      <c r="A101" s="13">
        <v>3</v>
      </c>
      <c r="B101" s="36"/>
      <c r="C101" s="14"/>
      <c r="D101" s="14"/>
      <c r="E101" s="14"/>
    </row>
    <row r="102" spans="1:5" ht="12.75" hidden="1">
      <c r="A102" s="13">
        <v>4</v>
      </c>
      <c r="B102" s="25"/>
      <c r="C102" s="14"/>
      <c r="D102" s="13"/>
      <c r="E102" s="13"/>
    </row>
    <row r="103" spans="1:5" ht="12.75" hidden="1">
      <c r="A103" s="13">
        <v>5</v>
      </c>
      <c r="B103" s="25"/>
      <c r="C103" s="14"/>
      <c r="D103" s="13"/>
      <c r="E103" s="13"/>
    </row>
    <row r="104" spans="1:5" ht="12.75" hidden="1">
      <c r="A104" s="13">
        <v>6</v>
      </c>
      <c r="B104" s="25"/>
      <c r="C104" s="14"/>
      <c r="D104" s="25"/>
      <c r="E104" s="13"/>
    </row>
    <row r="105" spans="1:5" ht="12.75" hidden="1">
      <c r="A105" s="13">
        <v>7</v>
      </c>
      <c r="B105" s="25"/>
      <c r="C105" s="14"/>
      <c r="D105" s="25"/>
      <c r="E105" s="13"/>
    </row>
    <row r="106" spans="1:5" ht="12.75" hidden="1">
      <c r="A106" s="15"/>
      <c r="B106" s="37" t="s">
        <v>51</v>
      </c>
      <c r="C106" s="15"/>
      <c r="D106" s="15"/>
      <c r="E106" s="15">
        <f>E100+E101+E99+E102+E104+E103+E105</f>
        <v>1433.52</v>
      </c>
    </row>
    <row r="107" spans="1:5" ht="12.75" hidden="1">
      <c r="A107" s="38"/>
      <c r="B107" s="39"/>
      <c r="C107" s="38"/>
      <c r="D107" s="38"/>
      <c r="E107" s="38"/>
    </row>
    <row r="108" spans="1:5" ht="12.75" hidden="1">
      <c r="A108" s="38"/>
      <c r="B108" s="39"/>
      <c r="C108" s="38"/>
      <c r="D108" s="38"/>
      <c r="E108" s="38"/>
    </row>
    <row r="109" spans="1:5" ht="12.75" hidden="1">
      <c r="A109" s="26"/>
      <c r="B109" s="40" t="s">
        <v>52</v>
      </c>
      <c r="C109" s="26"/>
      <c r="D109" s="26"/>
      <c r="E109" s="26">
        <f>E7+E14+E22+E31+E41+E52+E60+E68+E76+E84+E95+E106</f>
        <v>141673.21</v>
      </c>
    </row>
    <row r="110" spans="1:5" ht="12.75">
      <c r="A110" s="38"/>
      <c r="B110" s="39"/>
      <c r="C110" s="38"/>
      <c r="D110" s="38"/>
      <c r="E110" s="38"/>
    </row>
    <row r="111" spans="1:5" ht="12.75">
      <c r="A111" s="38"/>
      <c r="B111" s="39"/>
      <c r="C111" s="38"/>
      <c r="D111" s="38"/>
      <c r="E111" s="38"/>
    </row>
    <row r="112" spans="1:5" ht="12.75">
      <c r="A112" s="38"/>
      <c r="B112" s="39"/>
      <c r="C112" s="38"/>
      <c r="D112" s="38"/>
      <c r="E112" s="38"/>
    </row>
    <row r="113" spans="1:5" ht="12.75">
      <c r="A113" s="38"/>
      <c r="B113" s="39"/>
      <c r="C113" s="38"/>
      <c r="D113" s="38"/>
      <c r="E113" s="38"/>
    </row>
    <row r="114" spans="1:5" ht="12.75">
      <c r="A114" s="38"/>
      <c r="B114" s="39"/>
      <c r="C114" s="38"/>
      <c r="D114" s="38"/>
      <c r="E114" s="38"/>
    </row>
  </sheetData>
  <sheetProtection selectLockedCells="1" selectUnlockedCells="1"/>
  <mergeCells count="12">
    <mergeCell ref="A1:E1"/>
    <mergeCell ref="A9:E9"/>
    <mergeCell ref="A16:E16"/>
    <mergeCell ref="A24:E24"/>
    <mergeCell ref="A33:E33"/>
    <mergeCell ref="A43:E43"/>
    <mergeCell ref="A54:E54"/>
    <mergeCell ref="A62:E62"/>
    <mergeCell ref="A70:E70"/>
    <mergeCell ref="A78:E78"/>
    <mergeCell ref="A86:E86"/>
    <mergeCell ref="A97:E97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80" zoomScaleNormal="80" workbookViewId="0" topLeftCell="A1">
      <selection activeCell="B55" sqref="B55"/>
    </sheetView>
  </sheetViews>
  <sheetFormatPr defaultColWidth="12.57421875" defaultRowHeight="12.75"/>
  <cols>
    <col min="1" max="1" width="9.421875" style="0" customWidth="1"/>
    <col min="2" max="2" width="44.140625" style="0" customWidth="1"/>
    <col min="3" max="3" width="26.00390625" style="0" customWidth="1"/>
    <col min="4" max="4" width="44.421875" style="0" customWidth="1"/>
    <col min="5" max="5" width="24.140625" style="0" customWidth="1"/>
    <col min="6" max="16384" width="11.57421875" style="0" customWidth="1"/>
  </cols>
  <sheetData>
    <row r="1" spans="1:5" s="28" customFormat="1" ht="12.75">
      <c r="A1" s="10" t="s">
        <v>95</v>
      </c>
      <c r="B1" s="10"/>
      <c r="C1" s="10"/>
      <c r="D1" s="10"/>
      <c r="E1" s="10"/>
    </row>
    <row r="2" spans="1:5" s="28" customFormat="1" ht="12.75">
      <c r="A2" s="11" t="s">
        <v>1</v>
      </c>
      <c r="B2" s="10" t="s">
        <v>45</v>
      </c>
      <c r="C2" s="10" t="s">
        <v>2</v>
      </c>
      <c r="D2" s="10" t="s">
        <v>46</v>
      </c>
      <c r="E2" s="10" t="s">
        <v>47</v>
      </c>
    </row>
    <row r="3" spans="1:5" s="28" customFormat="1" ht="12.75">
      <c r="A3" s="5"/>
      <c r="B3" s="11" t="s">
        <v>96</v>
      </c>
      <c r="C3" s="10" t="s">
        <v>49</v>
      </c>
      <c r="D3" s="11" t="s">
        <v>97</v>
      </c>
      <c r="E3" s="10">
        <v>16544</v>
      </c>
    </row>
    <row r="4" spans="1:5" s="28" customFormat="1" ht="12.75">
      <c r="A4" s="5"/>
      <c r="B4" s="11" t="s">
        <v>98</v>
      </c>
      <c r="C4" s="10" t="s">
        <v>49</v>
      </c>
      <c r="D4" s="41" t="s">
        <v>99</v>
      </c>
      <c r="E4" s="10">
        <v>18077</v>
      </c>
    </row>
    <row r="5" spans="1:5" s="28" customFormat="1" ht="12.75">
      <c r="A5" s="5"/>
      <c r="B5" s="5" t="s">
        <v>100</v>
      </c>
      <c r="C5" s="10" t="s">
        <v>49</v>
      </c>
      <c r="D5" s="12" t="s">
        <v>101</v>
      </c>
      <c r="E5" s="5">
        <v>12710.57</v>
      </c>
    </row>
    <row r="6" spans="1:5" s="28" customFormat="1" ht="12.75">
      <c r="A6" s="5"/>
      <c r="B6" s="12" t="s">
        <v>102</v>
      </c>
      <c r="C6" s="10" t="s">
        <v>49</v>
      </c>
      <c r="D6" s="5"/>
      <c r="E6" s="5">
        <v>3721.55</v>
      </c>
    </row>
    <row r="7" spans="1:5" ht="12.75" hidden="1">
      <c r="A7" s="15"/>
      <c r="B7" s="15" t="s">
        <v>51</v>
      </c>
      <c r="C7" s="15"/>
      <c r="D7" s="15"/>
      <c r="E7" s="15">
        <f>E4+E5+E3+E6</f>
        <v>51053.12</v>
      </c>
    </row>
    <row r="8" spans="1:5" ht="12.75" hidden="1">
      <c r="A8" s="16"/>
      <c r="B8" s="16"/>
      <c r="C8" s="16"/>
      <c r="D8" s="16"/>
      <c r="E8" s="16"/>
    </row>
    <row r="9" spans="1:5" ht="12.75" hidden="1">
      <c r="A9" s="17"/>
      <c r="B9" s="17"/>
      <c r="C9" s="17"/>
      <c r="D9" s="17"/>
      <c r="E9" s="17"/>
    </row>
    <row r="10" spans="1:5" ht="12.75" hidden="1">
      <c r="A10" s="18" t="s">
        <v>1</v>
      </c>
      <c r="B10" s="19" t="s">
        <v>45</v>
      </c>
      <c r="C10" s="19" t="s">
        <v>2</v>
      </c>
      <c r="D10" s="19" t="s">
        <v>46</v>
      </c>
      <c r="E10" s="19" t="s">
        <v>47</v>
      </c>
    </row>
    <row r="11" spans="1:5" ht="12.75" hidden="1">
      <c r="A11" s="13"/>
      <c r="B11" s="13"/>
      <c r="C11" s="13"/>
      <c r="D11" s="13"/>
      <c r="E11" s="13"/>
    </row>
    <row r="12" spans="1:5" ht="12.75" hidden="1">
      <c r="A12" s="13"/>
      <c r="B12" s="13"/>
      <c r="C12" s="14"/>
      <c r="D12" s="13"/>
      <c r="E12" s="13"/>
    </row>
    <row r="13" spans="1:5" ht="12.75" hidden="1">
      <c r="A13" s="13"/>
      <c r="B13" s="13"/>
      <c r="C13" s="13"/>
      <c r="D13" s="13"/>
      <c r="E13" s="13"/>
    </row>
    <row r="14" spans="1:5" ht="12.75" hidden="1">
      <c r="A14" s="15"/>
      <c r="B14" s="15" t="s">
        <v>51</v>
      </c>
      <c r="C14" s="15"/>
      <c r="D14" s="15"/>
      <c r="E14" s="15">
        <f>E12+E11+E13</f>
        <v>0</v>
      </c>
    </row>
    <row r="15" spans="1:5" ht="12.75" hidden="1">
      <c r="A15" s="16"/>
      <c r="B15" s="16"/>
      <c r="C15" s="16"/>
      <c r="D15" s="16"/>
      <c r="E15" s="16"/>
    </row>
    <row r="16" spans="1:5" ht="12.75" hidden="1">
      <c r="A16" s="17"/>
      <c r="B16" s="17"/>
      <c r="C16" s="17"/>
      <c r="D16" s="17"/>
      <c r="E16" s="17"/>
    </row>
    <row r="17" spans="1:5" ht="12.75" hidden="1">
      <c r="A17" s="18" t="s">
        <v>1</v>
      </c>
      <c r="B17" s="19" t="s">
        <v>45</v>
      </c>
      <c r="C17" s="19" t="s">
        <v>2</v>
      </c>
      <c r="D17" s="19" t="s">
        <v>46</v>
      </c>
      <c r="E17" s="19" t="s">
        <v>47</v>
      </c>
    </row>
    <row r="18" spans="1:5" ht="12.75" hidden="1">
      <c r="A18" s="13"/>
      <c r="B18" s="13"/>
      <c r="C18" s="14"/>
      <c r="D18" s="13"/>
      <c r="E18" s="13"/>
    </row>
    <row r="19" spans="1:5" ht="12.75" hidden="1">
      <c r="A19" s="13"/>
      <c r="B19" s="13"/>
      <c r="C19" s="14"/>
      <c r="D19" s="13"/>
      <c r="E19" s="13"/>
    </row>
    <row r="20" spans="1:5" ht="12.75" hidden="1">
      <c r="A20" s="15"/>
      <c r="B20" s="15" t="s">
        <v>51</v>
      </c>
      <c r="C20" s="15"/>
      <c r="D20" s="15"/>
      <c r="E20" s="15">
        <f>E18+E19</f>
        <v>0</v>
      </c>
    </row>
    <row r="21" spans="1:5" ht="12.75" hidden="1">
      <c r="A21" s="21"/>
      <c r="B21" s="21"/>
      <c r="C21" s="21"/>
      <c r="D21" s="21"/>
      <c r="E21" s="21"/>
    </row>
    <row r="22" spans="1:5" ht="12.75" hidden="1">
      <c r="A22" s="17"/>
      <c r="B22" s="17"/>
      <c r="C22" s="17"/>
      <c r="D22" s="17"/>
      <c r="E22" s="17"/>
    </row>
    <row r="23" spans="1:5" ht="12.75" hidden="1">
      <c r="A23" s="18" t="s">
        <v>1</v>
      </c>
      <c r="B23" s="19" t="s">
        <v>45</v>
      </c>
      <c r="C23" s="19" t="s">
        <v>2</v>
      </c>
      <c r="D23" s="19" t="s">
        <v>46</v>
      </c>
      <c r="E23" s="19" t="s">
        <v>47</v>
      </c>
    </row>
    <row r="24" spans="1:5" ht="12.75" hidden="1">
      <c r="A24" s="16"/>
      <c r="B24" s="13"/>
      <c r="C24" s="14"/>
      <c r="D24" s="13"/>
      <c r="E24" s="13"/>
    </row>
    <row r="25" spans="1:5" ht="12.75" hidden="1">
      <c r="A25" s="42"/>
      <c r="B25" s="25"/>
      <c r="C25" s="14"/>
      <c r="D25" s="13"/>
      <c r="E25" s="13"/>
    </row>
    <row r="26" spans="1:5" ht="12.75" hidden="1">
      <c r="A26" s="42"/>
      <c r="B26" s="13"/>
      <c r="C26" s="14"/>
      <c r="D26" s="13"/>
      <c r="E26" s="13"/>
    </row>
    <row r="27" spans="1:5" ht="12.75" hidden="1">
      <c r="A27" s="43"/>
      <c r="B27" s="13"/>
      <c r="C27" s="14"/>
      <c r="D27" s="13"/>
      <c r="E27" s="13"/>
    </row>
    <row r="28" spans="1:5" ht="12.75" hidden="1">
      <c r="A28" s="15"/>
      <c r="B28" s="15" t="s">
        <v>51</v>
      </c>
      <c r="C28" s="15"/>
      <c r="D28" s="15"/>
      <c r="E28" s="15">
        <f>E25+E26</f>
        <v>0</v>
      </c>
    </row>
    <row r="29" spans="1:5" ht="12.75" hidden="1">
      <c r="A29" s="24"/>
      <c r="B29" s="24"/>
      <c r="C29" s="24"/>
      <c r="D29" s="24"/>
      <c r="E29" s="24"/>
    </row>
    <row r="30" spans="1:5" ht="12.75" hidden="1">
      <c r="A30" s="17"/>
      <c r="B30" s="17"/>
      <c r="C30" s="17"/>
      <c r="D30" s="17"/>
      <c r="E30" s="17"/>
    </row>
    <row r="31" spans="1:5" ht="12.75" hidden="1">
      <c r="A31" s="18" t="s">
        <v>1</v>
      </c>
      <c r="B31" s="19" t="s">
        <v>45</v>
      </c>
      <c r="C31" s="19" t="s">
        <v>2</v>
      </c>
      <c r="D31" s="19" t="s">
        <v>46</v>
      </c>
      <c r="E31" s="19" t="s">
        <v>47</v>
      </c>
    </row>
    <row r="32" spans="1:5" ht="12.75" hidden="1">
      <c r="A32" s="13"/>
      <c r="B32" s="13"/>
      <c r="C32" s="14"/>
      <c r="D32" s="13"/>
      <c r="E32" s="13"/>
    </row>
    <row r="33" spans="1:5" ht="12.75" hidden="1">
      <c r="A33" s="13"/>
      <c r="B33" s="25"/>
      <c r="C33" s="14"/>
      <c r="D33" s="13"/>
      <c r="E33" s="13"/>
    </row>
    <row r="34" spans="1:5" ht="12.75" hidden="1">
      <c r="A34" s="15"/>
      <c r="B34" s="15" t="s">
        <v>51</v>
      </c>
      <c r="C34" s="15"/>
      <c r="D34" s="15"/>
      <c r="E34" s="15">
        <f>E32+E33</f>
        <v>0</v>
      </c>
    </row>
    <row r="35" ht="12.75" hidden="1"/>
    <row r="36" spans="1:5" ht="12.75" hidden="1">
      <c r="A36" s="17"/>
      <c r="B36" s="17"/>
      <c r="C36" s="17"/>
      <c r="D36" s="17"/>
      <c r="E36" s="17"/>
    </row>
    <row r="37" spans="1:5" ht="12.75" hidden="1">
      <c r="A37" s="18" t="s">
        <v>1</v>
      </c>
      <c r="B37" s="19" t="s">
        <v>45</v>
      </c>
      <c r="C37" s="19" t="s">
        <v>2</v>
      </c>
      <c r="D37" s="19" t="s">
        <v>46</v>
      </c>
      <c r="E37" s="19" t="s">
        <v>47</v>
      </c>
    </row>
    <row r="38" spans="1:5" ht="12.75" hidden="1">
      <c r="A38" s="13"/>
      <c r="B38" s="13"/>
      <c r="C38" s="14"/>
      <c r="D38" s="13"/>
      <c r="E38" s="13"/>
    </row>
    <row r="39" spans="1:5" ht="12.75" hidden="1">
      <c r="A39" s="13"/>
      <c r="B39" s="25"/>
      <c r="C39" s="14"/>
      <c r="D39" s="13"/>
      <c r="E39" s="13"/>
    </row>
    <row r="40" spans="1:5" ht="12.75" hidden="1">
      <c r="A40" s="15"/>
      <c r="B40" s="15" t="s">
        <v>51</v>
      </c>
      <c r="C40" s="15"/>
      <c r="D40" s="15"/>
      <c r="E40" s="15">
        <f>E38+E39</f>
        <v>0</v>
      </c>
    </row>
    <row r="41" ht="12.75" hidden="1"/>
    <row r="42" spans="1:5" ht="12.75" hidden="1">
      <c r="A42" s="17"/>
      <c r="B42" s="17"/>
      <c r="C42" s="17"/>
      <c r="D42" s="17"/>
      <c r="E42" s="17"/>
    </row>
    <row r="43" spans="1:5" ht="12.75" hidden="1">
      <c r="A43" s="18" t="s">
        <v>1</v>
      </c>
      <c r="B43" s="19" t="s">
        <v>45</v>
      </c>
      <c r="C43" s="19" t="s">
        <v>2</v>
      </c>
      <c r="D43" s="19" t="s">
        <v>46</v>
      </c>
      <c r="E43" s="19" t="s">
        <v>47</v>
      </c>
    </row>
    <row r="44" spans="1:5" ht="15.75" customHeight="1" hidden="1">
      <c r="A44" s="13"/>
      <c r="B44" s="20"/>
      <c r="C44" s="14"/>
      <c r="D44" s="13"/>
      <c r="E44" s="13"/>
    </row>
    <row r="45" spans="1:5" ht="12.75" hidden="1">
      <c r="A45" s="13"/>
      <c r="B45" s="25"/>
      <c r="C45" s="14"/>
      <c r="D45" s="13"/>
      <c r="E45" s="13"/>
    </row>
    <row r="46" spans="1:5" ht="12.75" hidden="1">
      <c r="A46" s="15"/>
      <c r="B46" s="15" t="s">
        <v>51</v>
      </c>
      <c r="C46" s="15"/>
      <c r="D46" s="15"/>
      <c r="E46" s="15">
        <f>E44+E45</f>
        <v>0</v>
      </c>
    </row>
    <row r="47" ht="12.75" hidden="1"/>
    <row r="48" spans="1:5" ht="12.75" hidden="1">
      <c r="A48" s="17"/>
      <c r="B48" s="17"/>
      <c r="C48" s="17"/>
      <c r="D48" s="17"/>
      <c r="E48" s="17"/>
    </row>
    <row r="49" spans="1:5" ht="12.75" hidden="1">
      <c r="A49" s="18" t="s">
        <v>1</v>
      </c>
      <c r="B49" s="19" t="s">
        <v>45</v>
      </c>
      <c r="C49" s="19" t="s">
        <v>2</v>
      </c>
      <c r="D49" s="19" t="s">
        <v>46</v>
      </c>
      <c r="E49" s="19" t="s">
        <v>47</v>
      </c>
    </row>
    <row r="50" spans="1:5" ht="12.75" hidden="1">
      <c r="A50" s="13"/>
      <c r="B50" s="20"/>
      <c r="C50" s="14"/>
      <c r="D50" s="13"/>
      <c r="E50" s="13"/>
    </row>
    <row r="51" spans="1:5" ht="12.75" hidden="1">
      <c r="A51" s="13"/>
      <c r="B51" s="25"/>
      <c r="C51" s="14"/>
      <c r="D51" s="13"/>
      <c r="E51" s="13"/>
    </row>
    <row r="52" spans="1:5" ht="12.75" hidden="1">
      <c r="A52" s="15"/>
      <c r="B52" s="15" t="s">
        <v>51</v>
      </c>
      <c r="C52" s="15"/>
      <c r="D52" s="15"/>
      <c r="E52" s="15">
        <f>E50+E51</f>
        <v>0</v>
      </c>
    </row>
    <row r="53" ht="12.75" hidden="1"/>
    <row r="54" spans="1:5" ht="12.75" hidden="1">
      <c r="A54" s="26"/>
      <c r="B54" s="26" t="s">
        <v>52</v>
      </c>
      <c r="C54" s="26"/>
      <c r="D54" s="26"/>
      <c r="E54" s="26">
        <f>E7+E14+E20+E28+E34+E40+E46+E52</f>
        <v>51053.12</v>
      </c>
    </row>
  </sheetData>
  <sheetProtection selectLockedCells="1" selectUnlockedCells="1"/>
  <mergeCells count="8">
    <mergeCell ref="A1:E1"/>
    <mergeCell ref="A9:E9"/>
    <mergeCell ref="A16:E16"/>
    <mergeCell ref="A22:E22"/>
    <mergeCell ref="A30:E30"/>
    <mergeCell ref="A36:E36"/>
    <mergeCell ref="A42:E42"/>
    <mergeCell ref="A48:E48"/>
  </mergeCells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2018-01-24T07:44:48Z</cp:lastPrinted>
  <dcterms:modified xsi:type="dcterms:W3CDTF">2018-04-01T10:11:29Z</dcterms:modified>
  <cp:category/>
  <cp:version/>
  <cp:contentType/>
  <cp:contentStatus/>
  <cp:revision>277</cp:revision>
</cp:coreProperties>
</file>