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<sst xmlns="http://schemas.openxmlformats.org/spreadsheetml/2006/main" count="337" uniqueCount="130">
  <si>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</si>
  <si>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</si>
  <si>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</si>
  <si>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</si>
  <si>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</si>
  <si>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</si>
  <si>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</si>
  <si>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</si>
  <si>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</si>
  <si>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</si>
  <si>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</si>
  <si>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</si>
  <si>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</si>
  <si>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</si>
  <si>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Чехова</t>
  </si>
  <si>
    <t>340/1</t>
  </si>
  <si>
    <t>01.05.2016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</si>
  <si>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</si>
  <si>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</si>
  <si>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</si>
  <si>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</si>
  <si>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</si>
  <si>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</si>
  <si>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</si>
  <si>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</si>
  <si>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</si>
  <si>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</si>
  <si>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</si>
  <si>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</si>
  <si>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</si>
  <si>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</si>
  <si>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</si>
  <si>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</si>
  <si>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</si>
  <si>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</si>
  <si>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</si>
  <si>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</si>
  <si>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</si>
  <si>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</si>
  <si>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</si>
  <si>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</si>
  <si>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</si>
  <si>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</si>
  <si>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Март 2017</t>
  </si>
  <si>
    <t>Вид работ</t>
  </si>
  <si>
    <t>Место проведения работ</t>
  </si>
  <si>
    <t>Сумма</t>
  </si>
  <si>
    <t>ремонт подъезда 10-ти этажного</t>
  </si>
  <si>
    <t>Чехова, 340/1</t>
  </si>
  <si>
    <t>3-й подъезд</t>
  </si>
  <si>
    <t>ремонт мягкой кровли</t>
  </si>
  <si>
    <t>кв.37,38</t>
  </si>
  <si>
    <t>ИТОГО</t>
  </si>
  <si>
    <t>Апрель 2017</t>
  </si>
  <si>
    <t>благлустройство придомовой территории (окраска лавочек-*12, поручней, ограждений, МАФ -8шт)</t>
  </si>
  <si>
    <t>Май 2017</t>
  </si>
  <si>
    <t>кв.39,40</t>
  </si>
  <si>
    <t>Июль 2017 г</t>
  </si>
  <si>
    <t>герметизация межпанельных швов</t>
  </si>
  <si>
    <t>Кв 112</t>
  </si>
  <si>
    <t>Октябрь 2017 г</t>
  </si>
  <si>
    <t>установка почтовых ящиков</t>
  </si>
  <si>
    <t>Декабрь 2017 г</t>
  </si>
  <si>
    <t>смена трубопровода ф 32 мм (ХВС п/п)</t>
  </si>
  <si>
    <t xml:space="preserve">кв. 12 </t>
  </si>
  <si>
    <t>смена трубопровода ф 25 мм</t>
  </si>
  <si>
    <t>кв. 160 ГВС (циркуляционный стояк)</t>
  </si>
  <si>
    <t>ВСЕГО</t>
  </si>
  <si>
    <t>Январь 2017 г</t>
  </si>
  <si>
    <t>Т/о УУТЭ ЦО и ГВС</t>
  </si>
  <si>
    <t>Т/о общедомовых приборов учета электроэнергии</t>
  </si>
  <si>
    <t>Периодический осмотр вентиляционных каналов</t>
  </si>
  <si>
    <t>Кв,2,10,12,13,14,17,26,30,32,41,44,45,55,68,71-73,76,81,82,128,136,137,143,144,145,148,157</t>
  </si>
  <si>
    <t xml:space="preserve">установка шарового крана </t>
  </si>
  <si>
    <t>Под 1 подвал</t>
  </si>
  <si>
    <t>обход и осмотр подвала и инженерных коммуникаций</t>
  </si>
  <si>
    <t>ремонт надподъездного освещения</t>
  </si>
  <si>
    <t>Под 2,4</t>
  </si>
  <si>
    <t>Февраль 2017 г</t>
  </si>
  <si>
    <t>устранение непрогрева системы ЦО</t>
  </si>
  <si>
    <t>кв.13,23</t>
  </si>
  <si>
    <t>герметизация мест примыкания труб к электрощитовой</t>
  </si>
  <si>
    <t>Под 1,2</t>
  </si>
  <si>
    <t>ремонт подъездного электроосвещения (замена датчика движения)</t>
  </si>
  <si>
    <t>2-й подъезд</t>
  </si>
  <si>
    <t>ремонт эл. Освещения над подъездом (смена ламп)</t>
  </si>
  <si>
    <t>прокладка трубопровода ф 32 мм</t>
  </si>
  <si>
    <t xml:space="preserve">подвал ХВС </t>
  </si>
  <si>
    <t>слив воды из системы</t>
  </si>
  <si>
    <t>закрытие отопительного периода</t>
  </si>
  <si>
    <t>благоустройство придомовой территории (окраска деревьев и бордюров)</t>
  </si>
  <si>
    <t>смена светильников в подъездах</t>
  </si>
  <si>
    <t>в тамбурах кв.55,61</t>
  </si>
  <si>
    <t>Июнь 2017 г</t>
  </si>
  <si>
    <t>дезинсекция</t>
  </si>
  <si>
    <t>подвал</t>
  </si>
  <si>
    <t>смена трубопровода ГВС</t>
  </si>
  <si>
    <t>к. 134</t>
  </si>
  <si>
    <t>гидравлические испытания внутридомовой системы ЦО</t>
  </si>
  <si>
    <t>смена трубопровода</t>
  </si>
  <si>
    <t>Кв 51-55</t>
  </si>
  <si>
    <t>4-й подъезд</t>
  </si>
  <si>
    <t>Август 2017 г</t>
  </si>
  <si>
    <t>гидравлические испытания внутридомовой системы ГВС</t>
  </si>
  <si>
    <t>ремонт э/освещения (установка светильника) в подъезде</t>
  </si>
  <si>
    <t>Сентябрь 2017 г</t>
  </si>
  <si>
    <t>установка кабель-канала в подъезде № 3 , установка замка на ЩЭ</t>
  </si>
  <si>
    <t>3-й п-д, кв. 160,161</t>
  </si>
  <si>
    <t>очистка внутреннего ливнестока от мусора</t>
  </si>
  <si>
    <t>смена трубопровода ф 32 мм</t>
  </si>
  <si>
    <t>кв.116 ЦО п/п</t>
  </si>
  <si>
    <t>ликвидация воздушных пробок в стояках</t>
  </si>
  <si>
    <t>кв.3,7,11,15,19,23,27,31,35,1,5,9,13,17,21,25,29,33,2,6,10,14,18,22,26,30,34,4,8,12,16,20,24,28,32,36,38,42,46,50,54,58,62,66,70,111,115,119,123,127,131,135,139,143,145,149,153,157,161,165,169,173,177,110,114,118,122,126,134,138,142</t>
  </si>
  <si>
    <t>замена крана водоразборного ф 15 мм</t>
  </si>
  <si>
    <t>кв. 40 ЦО</t>
  </si>
  <si>
    <t xml:space="preserve">замена крана шарового </t>
  </si>
  <si>
    <t>подвал 1-й подъезд ЦО</t>
  </si>
  <si>
    <t>смена трубопровода ф 50 мм</t>
  </si>
  <si>
    <t>осмотр вентиляционных каналов</t>
  </si>
  <si>
    <t>кв. 7,8,11,16,24,25,33,36,59,60,61,66,75,101,105,146,150,151,156</t>
  </si>
  <si>
    <t>Ноябрь 2017 г</t>
  </si>
  <si>
    <t>кв. 6,9,15,26,37</t>
  </si>
  <si>
    <t xml:space="preserve">обрезка и удаление деревьев </t>
  </si>
  <si>
    <t>ликвидация воздушных пробок в стояках, устранение непрогрева системы ЦО</t>
  </si>
  <si>
    <t>кв. 124,128,132,136,140,144,148,152,156,160</t>
  </si>
  <si>
    <t>кв. 1,23,29,42,43</t>
  </si>
  <si>
    <t>кв. 97 п/сушитель</t>
  </si>
  <si>
    <t>ремонт электроосвещения в подъезде (смена ламп)</t>
  </si>
  <si>
    <t>установка датчика движения в подъезде жилого дома</t>
  </si>
  <si>
    <t>3-й подъезд (тамбур)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</si>
</sst>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left"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114">
          <cell r="E3114">
            <v>43285.9</v>
          </cell>
          <cell r="F3114">
            <v>89035.27</v>
          </cell>
          <cell r="G3114">
            <v>447832.97000000003</v>
          </cell>
          <cell r="H3114">
            <v>442520.22</v>
          </cell>
          <cell r="I3114">
            <v>198766.08</v>
          </cell>
          <cell r="J3114">
            <v>332789.41000000003</v>
          </cell>
          <cell r="K3114">
            <v>48598.65000000008</v>
          </cell>
        </row>
        <row r="3115">
          <cell r="E3115">
            <v>0</v>
          </cell>
          <cell r="F3115">
            <v>0</v>
          </cell>
          <cell r="G3115">
            <v>13538</v>
          </cell>
          <cell r="H3115">
            <v>15390.72</v>
          </cell>
          <cell r="I3115">
            <v>0</v>
          </cell>
          <cell r="J3115">
            <v>15390.72</v>
          </cell>
          <cell r="K3115">
            <v>-1852.7199999999993</v>
          </cell>
        </row>
        <row r="3116"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</row>
        <row r="3117"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</row>
        <row r="3118"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</row>
        <row r="3119">
          <cell r="E3119">
            <v>0</v>
          </cell>
          <cell r="F3119">
            <v>1120</v>
          </cell>
          <cell r="G3119">
            <v>0</v>
          </cell>
          <cell r="H3119">
            <v>0</v>
          </cell>
          <cell r="I3119">
            <v>0</v>
          </cell>
          <cell r="J3119">
            <v>1120</v>
          </cell>
          <cell r="K3119">
            <v>0</v>
          </cell>
        </row>
        <row r="3121">
          <cell r="E3121">
            <v>12791.27</v>
          </cell>
          <cell r="F3121">
            <v>-102924.8</v>
          </cell>
          <cell r="G3121">
            <v>127961.37000000001</v>
          </cell>
          <cell r="H3121">
            <v>125249.09</v>
          </cell>
          <cell r="I3121">
            <v>130128.46000000002</v>
          </cell>
          <cell r="J3121">
            <v>-107804.17000000003</v>
          </cell>
          <cell r="K3121">
            <v>15503.550000000017</v>
          </cell>
        </row>
        <row r="3122">
          <cell r="E3122">
            <v>17259.82</v>
          </cell>
          <cell r="F3122">
            <v>-17259.82</v>
          </cell>
          <cell r="G3122">
            <v>172661.56</v>
          </cell>
          <cell r="H3122">
            <v>169001.77</v>
          </cell>
          <cell r="I3122">
            <v>172661.56</v>
          </cell>
          <cell r="J3122">
            <v>-20919.610000000015</v>
          </cell>
          <cell r="K3122">
            <v>20919.610000000015</v>
          </cell>
        </row>
        <row r="3123">
          <cell r="E3123">
            <v>5753.07</v>
          </cell>
          <cell r="F3123">
            <v>23842.05</v>
          </cell>
          <cell r="G3123">
            <v>76507.03000000001</v>
          </cell>
          <cell r="H3123">
            <v>77600.98000000001</v>
          </cell>
          <cell r="I3123">
            <v>9890</v>
          </cell>
          <cell r="J3123">
            <v>91553.03000000001</v>
          </cell>
          <cell r="K3123">
            <v>4659.119999999995</v>
          </cell>
        </row>
        <row r="3124">
          <cell r="E3124">
            <v>4314.73</v>
          </cell>
          <cell r="F3124">
            <v>-4348.15</v>
          </cell>
          <cell r="G3124">
            <v>43165.39</v>
          </cell>
          <cell r="H3124">
            <v>42250.43999999999</v>
          </cell>
          <cell r="I3124">
            <v>45736.380000000005</v>
          </cell>
          <cell r="J3124">
            <v>-7834.090000000018</v>
          </cell>
          <cell r="K3124">
            <v>5229.680000000008</v>
          </cell>
        </row>
        <row r="3125">
          <cell r="E3125">
            <v>977.99</v>
          </cell>
          <cell r="F3125">
            <v>530.49</v>
          </cell>
          <cell r="G3125">
            <v>9784.129999999997</v>
          </cell>
          <cell r="H3125">
            <v>9576.74</v>
          </cell>
          <cell r="I3125">
            <v>21580.8</v>
          </cell>
          <cell r="J3125">
            <v>-11473.57</v>
          </cell>
          <cell r="K3125">
            <v>1185.3799999999974</v>
          </cell>
        </row>
        <row r="3126">
          <cell r="E3126">
            <v>28.77</v>
          </cell>
          <cell r="F3126">
            <v>174.27</v>
          </cell>
          <cell r="G3126">
            <v>287.75</v>
          </cell>
          <cell r="H3126">
            <v>281.65999999999997</v>
          </cell>
          <cell r="I3126">
            <v>0</v>
          </cell>
          <cell r="J3126">
            <v>455.92999999999995</v>
          </cell>
          <cell r="K3126">
            <v>34.860000000000014</v>
          </cell>
        </row>
        <row r="3127">
          <cell r="E3127">
            <v>9108.7</v>
          </cell>
          <cell r="F3127">
            <v>-9108.7</v>
          </cell>
          <cell r="G3127">
            <v>91126.91</v>
          </cell>
          <cell r="H3127">
            <v>89195.37</v>
          </cell>
          <cell r="I3127">
            <v>91126.91</v>
          </cell>
          <cell r="J3127">
            <v>-11040.240000000005</v>
          </cell>
          <cell r="K3127">
            <v>11040.240000000005</v>
          </cell>
        </row>
        <row r="3128">
          <cell r="E3128">
            <v>3355.84</v>
          </cell>
          <cell r="F3128">
            <v>-21850.24</v>
          </cell>
          <cell r="G3128">
            <v>33573.07</v>
          </cell>
          <cell r="H3128">
            <v>32861.47</v>
          </cell>
          <cell r="I3128">
            <v>77982.35206</v>
          </cell>
          <cell r="J3128">
            <v>-66971.12206000001</v>
          </cell>
          <cell r="K3128">
            <v>4067.4400000000023</v>
          </cell>
        </row>
        <row r="3129">
          <cell r="E3129">
            <v>872.48</v>
          </cell>
          <cell r="F3129">
            <v>-9622.69</v>
          </cell>
          <cell r="G3129">
            <v>8728.96</v>
          </cell>
          <cell r="H3129">
            <v>8543.97</v>
          </cell>
          <cell r="I3129">
            <v>11933.39</v>
          </cell>
          <cell r="J3129">
            <v>-13012.11</v>
          </cell>
          <cell r="K3129">
            <v>1057.4699999999993</v>
          </cell>
        </row>
        <row r="3131">
          <cell r="E3131">
            <v>12488.41</v>
          </cell>
          <cell r="F3131">
            <v>-12488.41</v>
          </cell>
          <cell r="G3131">
            <v>132137.01</v>
          </cell>
          <cell r="H3131">
            <v>130357.44999999995</v>
          </cell>
          <cell r="I3131">
            <v>132137.01</v>
          </cell>
          <cell r="J3131">
            <v>-14267.97000000006</v>
          </cell>
          <cell r="K3131">
            <v>14267.97000000006</v>
          </cell>
        </row>
        <row r="3132">
          <cell r="E3132">
            <v>35480.64</v>
          </cell>
          <cell r="F3132">
            <v>-35480.64</v>
          </cell>
          <cell r="G3132">
            <v>327797.88</v>
          </cell>
          <cell r="H3132">
            <v>338260.83999999997</v>
          </cell>
          <cell r="I3132">
            <v>327797.88</v>
          </cell>
          <cell r="J3132">
            <v>-25017.68000000005</v>
          </cell>
          <cell r="K3132">
            <v>25017.68000000005</v>
          </cell>
        </row>
        <row r="3133">
          <cell r="E3133">
            <v>7776.93</v>
          </cell>
          <cell r="F3133">
            <v>-7776.93</v>
          </cell>
          <cell r="G3133">
            <v>84364.31999999999</v>
          </cell>
          <cell r="H3133">
            <v>83068.99</v>
          </cell>
          <cell r="I3133">
            <v>84364.31999999999</v>
          </cell>
          <cell r="J3133">
            <v>-9072.259999999995</v>
          </cell>
          <cell r="K3133">
            <v>9072.259999999995</v>
          </cell>
        </row>
        <row r="3134">
          <cell r="E3134">
            <v>-26.54</v>
          </cell>
          <cell r="F3134">
            <v>26.54</v>
          </cell>
          <cell r="G3134">
            <v>11181.84</v>
          </cell>
          <cell r="H3134">
            <v>10917.78</v>
          </cell>
          <cell r="I3134">
            <v>11181.84</v>
          </cell>
          <cell r="J3134">
            <v>-237.51999999999862</v>
          </cell>
          <cell r="K3134">
            <v>237.51999999999862</v>
          </cell>
        </row>
        <row r="3135">
          <cell r="E3135">
            <v>17376.9</v>
          </cell>
          <cell r="F3135">
            <v>-17376.9</v>
          </cell>
          <cell r="G3135">
            <v>182958.93999999997</v>
          </cell>
          <cell r="H3135">
            <v>180579.03000000006</v>
          </cell>
          <cell r="I3135">
            <v>182958.93999999997</v>
          </cell>
          <cell r="J3135">
            <v>-19756.80999999991</v>
          </cell>
          <cell r="K3135">
            <v>19756.80999999991</v>
          </cell>
        </row>
        <row r="3136">
          <cell r="E3136">
            <v>17376.78</v>
          </cell>
          <cell r="F3136">
            <v>-17376.78</v>
          </cell>
          <cell r="G3136">
            <v>182958.93999999997</v>
          </cell>
          <cell r="H3136">
            <v>180578.88000000003</v>
          </cell>
          <cell r="I3136">
            <v>182958.93999999997</v>
          </cell>
          <cell r="J3136">
            <v>-19756.83999999994</v>
          </cell>
          <cell r="K3136">
            <v>19756.83999999994</v>
          </cell>
        </row>
        <row r="3137">
          <cell r="E3137">
            <v>18159.92</v>
          </cell>
          <cell r="F3137">
            <v>-18159.92</v>
          </cell>
          <cell r="G3137">
            <v>191089.65999999997</v>
          </cell>
          <cell r="H3137">
            <v>188614.6</v>
          </cell>
          <cell r="I3137">
            <v>191089.65999999997</v>
          </cell>
          <cell r="J3137">
            <v>-20634.97999999998</v>
          </cell>
          <cell r="K3137">
            <v>20634.979999999952</v>
          </cell>
        </row>
        <row r="3138">
          <cell r="E3138">
            <v>0</v>
          </cell>
          <cell r="F3138">
            <v>0</v>
          </cell>
          <cell r="G3138">
            <v>17139.640000000003</v>
          </cell>
          <cell r="H3138">
            <v>16070.549999999997</v>
          </cell>
          <cell r="I3138">
            <v>17139.640000000003</v>
          </cell>
          <cell r="J3138">
            <v>-1069.0900000000056</v>
          </cell>
          <cell r="K3138">
            <v>1069.0900000000056</v>
          </cell>
        </row>
        <row r="3139">
          <cell r="E3139">
            <v>0</v>
          </cell>
          <cell r="F3139">
            <v>0</v>
          </cell>
          <cell r="G3139">
            <v>169966.36000000002</v>
          </cell>
          <cell r="H3139">
            <v>152678.03999999998</v>
          </cell>
          <cell r="I3139">
            <v>169966.36000000002</v>
          </cell>
          <cell r="J3139">
            <v>-17288.320000000036</v>
          </cell>
          <cell r="K3139">
            <v>17288.320000000036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L38" sqref="L38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7.57421875" style="0" customWidth="1"/>
    <col min="4" max="4" width="0" style="0" hidden="1" customWidth="1"/>
    <col min="5" max="5" width="20.140625" style="0" customWidth="1"/>
    <col min="6" max="6" width="25.003906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3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свод'!E3114</f>
        <v>43285.9</v>
      </c>
      <c r="F6" s="4">
        <f>'[1]Лицевые счета домов свод'!F3114</f>
        <v>89035.27</v>
      </c>
      <c r="G6" s="4">
        <f>'[1]Лицевые счета домов свод'!G3114</f>
        <v>447832.97000000003</v>
      </c>
      <c r="H6" s="4">
        <f>'[1]Лицевые счета домов свод'!H3114</f>
        <v>442520.22</v>
      </c>
      <c r="I6" s="4">
        <f>'[1]Лицевые счета домов свод'!I3114</f>
        <v>198766.08</v>
      </c>
      <c r="J6" s="4">
        <f>'[1]Лицевые счета домов свод'!J3114</f>
        <v>332789.41000000003</v>
      </c>
      <c r="K6" s="4">
        <f>'[1]Лицевые счета домов свод'!K3114</f>
        <v>48598.65000000008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свод'!E3115</f>
        <v>0</v>
      </c>
      <c r="F7" s="4">
        <f>'[1]Лицевые счета домов свод'!F3115</f>
        <v>0</v>
      </c>
      <c r="G7" s="4">
        <f>'[1]Лицевые счета домов свод'!G3115</f>
        <v>13538</v>
      </c>
      <c r="H7" s="4">
        <f>'[1]Лицевые счета домов свод'!H3115</f>
        <v>15390.72</v>
      </c>
      <c r="I7" s="4">
        <f>'[1]Лицевые счета домов свод'!I3115</f>
        <v>0</v>
      </c>
      <c r="J7" s="4">
        <f>'[1]Лицевые счета домов свод'!J3115</f>
        <v>15390.72</v>
      </c>
      <c r="K7" s="4">
        <f>'[1]Лицевые счета домов свод'!K3115</f>
        <v>-1852.7199999999993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свод'!E3116</f>
        <v>0</v>
      </c>
      <c r="F8" s="4">
        <f>'[1]Лицевые счета домов свод'!F3116</f>
        <v>0</v>
      </c>
      <c r="G8" s="4">
        <f>'[1]Лицевые счета домов свод'!G3116</f>
        <v>0</v>
      </c>
      <c r="H8" s="4">
        <f>'[1]Лицевые счета домов свод'!H3116</f>
        <v>0</v>
      </c>
      <c r="I8" s="4">
        <f>'[1]Лицевые счета домов свод'!I3116</f>
        <v>0</v>
      </c>
      <c r="J8" s="4">
        <f>'[1]Лицевые счета домов свод'!J3116</f>
        <v>0</v>
      </c>
      <c r="K8" s="4">
        <f>'[1]Лицевые счета домов свод'!K3116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свод'!E3117</f>
        <v>0</v>
      </c>
      <c r="F9" s="4">
        <f>'[1]Лицевые счета домов свод'!F3117</f>
        <v>0</v>
      </c>
      <c r="G9" s="4">
        <f>'[1]Лицевые счета домов свод'!G3117</f>
        <v>0</v>
      </c>
      <c r="H9" s="4">
        <f>'[1]Лицевые счета домов свод'!H3117</f>
        <v>0</v>
      </c>
      <c r="I9" s="4">
        <f>'[1]Лицевые счета домов свод'!I3117</f>
        <v>0</v>
      </c>
      <c r="J9" s="4">
        <f>'[1]Лицевые счета домов свод'!J3117</f>
        <v>0</v>
      </c>
      <c r="K9" s="4">
        <f>'[1]Лицевые счета домов свод'!K3117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свод'!E3118</f>
        <v>0</v>
      </c>
      <c r="F10" s="4">
        <f>'[1]Лицевые счета домов свод'!F3118</f>
        <v>0</v>
      </c>
      <c r="G10" s="4">
        <f>'[1]Лицевые счета домов свод'!G3118</f>
        <v>0</v>
      </c>
      <c r="H10" s="4">
        <f>'[1]Лицевые счета домов свод'!H3118</f>
        <v>0</v>
      </c>
      <c r="I10" s="4">
        <f>'[1]Лицевые счета домов свод'!I3118</f>
        <v>0</v>
      </c>
      <c r="J10" s="4">
        <f>'[1]Лицевые счета домов свод'!J3118</f>
        <v>0</v>
      </c>
      <c r="K10" s="4">
        <f>'[1]Лицевые счета домов свод'!K3118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свод'!E3119</f>
        <v>0</v>
      </c>
      <c r="F11" s="4">
        <f>'[1]Лицевые счета домов свод'!F3119</f>
        <v>1120</v>
      </c>
      <c r="G11" s="4">
        <f>'[1]Лицевые счета домов свод'!G3119</f>
        <v>0</v>
      </c>
      <c r="H11" s="4">
        <f>'[1]Лицевые счета домов свод'!H3119</f>
        <v>0</v>
      </c>
      <c r="I11" s="4">
        <f>'[1]Лицевые счета домов свод'!I3119</f>
        <v>0</v>
      </c>
      <c r="J11" s="4">
        <f>'[1]Лицевые счета домов свод'!J3119</f>
        <v>1120</v>
      </c>
      <c r="K11" s="4">
        <f>'[1]Лицевые счета домов свод'!K3119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43285.9</v>
      </c>
      <c r="F12" s="4">
        <f>SUM(F6:F11)</f>
        <v>90155.27</v>
      </c>
      <c r="G12" s="4">
        <f>SUM(G6:G11)</f>
        <v>461370.97000000003</v>
      </c>
      <c r="H12" s="4">
        <f>SUM(H6:H11)</f>
        <v>457910.93999999994</v>
      </c>
      <c r="I12" s="4">
        <f>SUM(I6:I11)</f>
        <v>198766.08</v>
      </c>
      <c r="J12" s="4">
        <f>SUM(J6:J11)</f>
        <v>349300.13</v>
      </c>
      <c r="K12" s="7">
        <f>SUM(K6:K11)</f>
        <v>46745.93000000008</v>
      </c>
      <c r="L12" s="3"/>
    </row>
    <row r="13" spans="1:12" s="2" customFormat="1" ht="12.75" hidden="1">
      <c r="A13" s="3"/>
      <c r="B13" s="3"/>
      <c r="C13" s="3"/>
      <c r="D13" s="8" t="s">
        <v>24</v>
      </c>
      <c r="E13" s="4">
        <f>'[1]Лицевые счета домов свод'!E3121</f>
        <v>12791.27</v>
      </c>
      <c r="F13" s="4">
        <f>'[1]Лицевые счета домов свод'!F3121</f>
        <v>-102924.8</v>
      </c>
      <c r="G13" s="4">
        <f>'[1]Лицевые счета домов свод'!G3121</f>
        <v>127961.37000000001</v>
      </c>
      <c r="H13" s="4">
        <f>'[1]Лицевые счета домов свод'!H3121</f>
        <v>125249.09</v>
      </c>
      <c r="I13" s="4">
        <f>'[1]Лицевые счета домов свод'!I3121</f>
        <v>130128.46000000002</v>
      </c>
      <c r="J13" s="4">
        <f>'[1]Лицевые счета домов свод'!J3121</f>
        <v>-107804.17000000003</v>
      </c>
      <c r="K13" s="4">
        <f>'[1]Лицевые счета домов свод'!K3121</f>
        <v>15503.550000000017</v>
      </c>
      <c r="L13" s="3"/>
    </row>
    <row r="14" spans="1:12" s="2" customFormat="1" ht="12.75" hidden="1">
      <c r="A14" s="3"/>
      <c r="B14" s="3"/>
      <c r="C14" s="3"/>
      <c r="D14" s="8" t="s">
        <v>25</v>
      </c>
      <c r="E14" s="4">
        <f>'[1]Лицевые счета домов свод'!E3122</f>
        <v>17259.82</v>
      </c>
      <c r="F14" s="4">
        <f>'[1]Лицевые счета домов свод'!F3122</f>
        <v>-17259.82</v>
      </c>
      <c r="G14" s="4">
        <f>'[1]Лицевые счета домов свод'!G3122</f>
        <v>172661.56</v>
      </c>
      <c r="H14" s="4">
        <f>'[1]Лицевые счета домов свод'!H3122</f>
        <v>169001.77</v>
      </c>
      <c r="I14" s="4">
        <f>'[1]Лицевые счета домов свод'!I3122</f>
        <v>172661.56</v>
      </c>
      <c r="J14" s="4">
        <f>'[1]Лицевые счета домов свод'!J3122</f>
        <v>-20919.610000000015</v>
      </c>
      <c r="K14" s="4">
        <f>'[1]Лицевые счета домов свод'!K3122</f>
        <v>20919.610000000015</v>
      </c>
      <c r="L14" s="3"/>
    </row>
    <row r="15" spans="1:12" s="2" customFormat="1" ht="12.75" hidden="1">
      <c r="A15" s="3"/>
      <c r="B15" s="3"/>
      <c r="C15" s="3"/>
      <c r="D15" s="8" t="s">
        <v>26</v>
      </c>
      <c r="E15" s="4">
        <f>'[1]Лицевые счета домов свод'!E3123</f>
        <v>5753.07</v>
      </c>
      <c r="F15" s="4">
        <f>'[1]Лицевые счета домов свод'!F3123</f>
        <v>23842.05</v>
      </c>
      <c r="G15" s="4">
        <f>'[1]Лицевые счета домов свод'!G3123</f>
        <v>76507.03000000001</v>
      </c>
      <c r="H15" s="4">
        <f>'[1]Лицевые счета домов свод'!H3123</f>
        <v>77600.98000000001</v>
      </c>
      <c r="I15" s="4">
        <f>'[1]Лицевые счета домов свод'!I3123</f>
        <v>9890</v>
      </c>
      <c r="J15" s="4">
        <f>'[1]Лицевые счета домов свод'!J3123</f>
        <v>91553.03000000001</v>
      </c>
      <c r="K15" s="4">
        <f>'[1]Лицевые счета домов свод'!K3123</f>
        <v>4659.119999999995</v>
      </c>
      <c r="L15" s="3"/>
    </row>
    <row r="16" spans="1:12" s="2" customFormat="1" ht="12.75" hidden="1">
      <c r="A16" s="3"/>
      <c r="B16" s="3"/>
      <c r="C16" s="3"/>
      <c r="D16" s="8" t="s">
        <v>27</v>
      </c>
      <c r="E16" s="4">
        <f>'[1]Лицевые счета домов свод'!E3124</f>
        <v>4314.73</v>
      </c>
      <c r="F16" s="4">
        <f>'[1]Лицевые счета домов свод'!F3124</f>
        <v>-4348.15</v>
      </c>
      <c r="G16" s="4">
        <f>'[1]Лицевые счета домов свод'!G3124</f>
        <v>43165.39</v>
      </c>
      <c r="H16" s="4">
        <f>'[1]Лицевые счета домов свод'!H3124</f>
        <v>42250.43999999999</v>
      </c>
      <c r="I16" s="4">
        <f>'[1]Лицевые счета домов свод'!I3124</f>
        <v>45736.380000000005</v>
      </c>
      <c r="J16" s="4">
        <f>'[1]Лицевые счета домов свод'!J3124</f>
        <v>-7834.090000000018</v>
      </c>
      <c r="K16" s="4">
        <f>'[1]Лицевые счета домов свод'!K3124</f>
        <v>5229.680000000008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свод'!E3125</f>
        <v>977.99</v>
      </c>
      <c r="F17" s="4">
        <f>'[1]Лицевые счета домов свод'!F3125</f>
        <v>530.49</v>
      </c>
      <c r="G17" s="4">
        <f>'[1]Лицевые счета домов свод'!G3125</f>
        <v>9784.129999999997</v>
      </c>
      <c r="H17" s="4">
        <f>'[1]Лицевые счета домов свод'!H3125</f>
        <v>9576.74</v>
      </c>
      <c r="I17" s="4">
        <f>'[1]Лицевые счета домов свод'!I3125</f>
        <v>21580.8</v>
      </c>
      <c r="J17" s="4">
        <f>'[1]Лицевые счета домов свод'!J3125</f>
        <v>-11473.57</v>
      </c>
      <c r="K17" s="4">
        <f>'[1]Лицевые счета домов свод'!K3125</f>
        <v>1185.3799999999974</v>
      </c>
      <c r="L17" s="3"/>
    </row>
    <row r="18" spans="1:12" s="2" customFormat="1" ht="12.75" hidden="1">
      <c r="A18" s="3"/>
      <c r="B18" s="3"/>
      <c r="C18" s="3"/>
      <c r="D18" s="8" t="s">
        <v>29</v>
      </c>
      <c r="E18" s="4">
        <f>'[1]Лицевые счета домов свод'!E3126</f>
        <v>28.77</v>
      </c>
      <c r="F18" s="4">
        <f>'[1]Лицевые счета домов свод'!F3126</f>
        <v>174.27</v>
      </c>
      <c r="G18" s="4">
        <f>'[1]Лицевые счета домов свод'!G3126</f>
        <v>287.75</v>
      </c>
      <c r="H18" s="4">
        <f>'[1]Лицевые счета домов свод'!H3126</f>
        <v>281.65999999999997</v>
      </c>
      <c r="I18" s="4">
        <f>'[1]Лицевые счета домов свод'!I3126</f>
        <v>0</v>
      </c>
      <c r="J18" s="4">
        <f>'[1]Лицевые счета домов свод'!J3126</f>
        <v>455.92999999999995</v>
      </c>
      <c r="K18" s="4">
        <f>'[1]Лицевые счета домов свод'!K3126</f>
        <v>34.860000000000014</v>
      </c>
      <c r="L18" s="3"/>
    </row>
    <row r="19" spans="1:12" s="2" customFormat="1" ht="12.75" hidden="1">
      <c r="A19" s="3"/>
      <c r="B19" s="3"/>
      <c r="C19" s="3"/>
      <c r="D19" s="8" t="s">
        <v>30</v>
      </c>
      <c r="E19" s="4">
        <f>'[1]Лицевые счета домов свод'!E3127</f>
        <v>9108.7</v>
      </c>
      <c r="F19" s="4">
        <f>'[1]Лицевые счета домов свод'!F3127</f>
        <v>-9108.7</v>
      </c>
      <c r="G19" s="4">
        <f>'[1]Лицевые счета домов свод'!G3127</f>
        <v>91126.91</v>
      </c>
      <c r="H19" s="4">
        <f>'[1]Лицевые счета домов свод'!H3127</f>
        <v>89195.37</v>
      </c>
      <c r="I19" s="4">
        <f>'[1]Лицевые счета домов свод'!I3127</f>
        <v>91126.91</v>
      </c>
      <c r="J19" s="4">
        <f>'[1]Лицевые счета домов свод'!J3127</f>
        <v>-11040.240000000005</v>
      </c>
      <c r="K19" s="4">
        <f>'[1]Лицевые счета домов свод'!K3127</f>
        <v>11040.240000000005</v>
      </c>
      <c r="L19" s="3"/>
    </row>
    <row r="20" spans="1:12" s="2" customFormat="1" ht="12.75" hidden="1">
      <c r="A20" s="3"/>
      <c r="B20" s="3"/>
      <c r="C20" s="3"/>
      <c r="D20" s="8" t="s">
        <v>31</v>
      </c>
      <c r="E20" s="4">
        <f>'[1]Лицевые счета домов свод'!E3128</f>
        <v>3355.84</v>
      </c>
      <c r="F20" s="4">
        <f>'[1]Лицевые счета домов свод'!F3128</f>
        <v>-21850.24</v>
      </c>
      <c r="G20" s="4">
        <f>'[1]Лицевые счета домов свод'!G3128</f>
        <v>33573.07</v>
      </c>
      <c r="H20" s="4">
        <f>'[1]Лицевые счета домов свод'!H3128</f>
        <v>32861.47</v>
      </c>
      <c r="I20" s="7">
        <f>'[1]Лицевые счета домов свод'!I3128</f>
        <v>77982.35206</v>
      </c>
      <c r="J20" s="7">
        <f>'[1]Лицевые счета домов свод'!J3128</f>
        <v>-66971.12206000001</v>
      </c>
      <c r="K20" s="4">
        <f>'[1]Лицевые счета домов свод'!K3128</f>
        <v>4067.4400000000023</v>
      </c>
      <c r="L20" s="3"/>
    </row>
    <row r="21" spans="1:12" s="2" customFormat="1" ht="12.75" hidden="1">
      <c r="A21" s="3"/>
      <c r="B21" s="3"/>
      <c r="C21" s="3"/>
      <c r="D21" s="8" t="s">
        <v>32</v>
      </c>
      <c r="E21" s="4">
        <f>'[1]Лицевые счета домов свод'!E3129</f>
        <v>872.48</v>
      </c>
      <c r="F21" s="4">
        <f>'[1]Лицевые счета домов свод'!F3129</f>
        <v>-9622.69</v>
      </c>
      <c r="G21" s="4">
        <f>'[1]Лицевые счета домов свод'!G3129</f>
        <v>8728.96</v>
      </c>
      <c r="H21" s="4">
        <f>'[1]Лицевые счета домов свод'!H3129</f>
        <v>8543.97</v>
      </c>
      <c r="I21" s="4">
        <f>'[1]Лицевые счета домов свод'!I3129</f>
        <v>11933.39</v>
      </c>
      <c r="J21" s="4">
        <f>'[1]Лицевые счета домов свод'!J3129</f>
        <v>-13012.11</v>
      </c>
      <c r="K21" s="4">
        <f>'[1]Лицевые счета домов свод'!K3129</f>
        <v>1057.4699999999993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54462.67</v>
      </c>
      <c r="F22" s="4">
        <f>SUM(F13:F21)</f>
        <v>-140567.59</v>
      </c>
      <c r="G22" s="4">
        <f>SUM(G13:G21)</f>
        <v>563796.17</v>
      </c>
      <c r="H22" s="4">
        <f>SUM(H13:H21)</f>
        <v>554561.4899999999</v>
      </c>
      <c r="I22" s="7">
        <f>SUM(I13:I21)</f>
        <v>561039.8520600001</v>
      </c>
      <c r="J22" s="7">
        <f>SUM(J13:J21)</f>
        <v>-147045.95206000007</v>
      </c>
      <c r="K22" s="4">
        <f>SUM(K13:K21)</f>
        <v>63697.35000000004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свод'!E3131</f>
        <v>12488.41</v>
      </c>
      <c r="F23" s="4">
        <f>'[1]Лицевые счета домов свод'!F3131</f>
        <v>-12488.41</v>
      </c>
      <c r="G23" s="4">
        <f>'[1]Лицевые счета домов свод'!G3131</f>
        <v>132137.01</v>
      </c>
      <c r="H23" s="4">
        <f>'[1]Лицевые счета домов свод'!H3131</f>
        <v>130357.44999999995</v>
      </c>
      <c r="I23" s="4">
        <f>'[1]Лицевые счета домов свод'!I3131</f>
        <v>132137.01</v>
      </c>
      <c r="J23" s="4">
        <f>'[1]Лицевые счета домов свод'!J3131</f>
        <v>-14267.97000000006</v>
      </c>
      <c r="K23" s="4">
        <f>'[1]Лицевые счета домов свод'!K3131</f>
        <v>14267.97000000006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свод'!E3132</f>
        <v>35480.64</v>
      </c>
      <c r="F24" s="4">
        <f>'[1]Лицевые счета домов свод'!F3132</f>
        <v>-35480.64</v>
      </c>
      <c r="G24" s="4">
        <f>'[1]Лицевые счета домов свод'!G3132</f>
        <v>327797.88</v>
      </c>
      <c r="H24" s="4">
        <f>'[1]Лицевые счета домов свод'!H3132</f>
        <v>338260.83999999997</v>
      </c>
      <c r="I24" s="4">
        <f>'[1]Лицевые счета домов свод'!I3132</f>
        <v>327797.88</v>
      </c>
      <c r="J24" s="4">
        <f>'[1]Лицевые счета домов свод'!J3132</f>
        <v>-25017.68000000005</v>
      </c>
      <c r="K24" s="4">
        <f>'[1]Лицевые счета домов свод'!K3132</f>
        <v>25017.68000000005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свод'!E3133</f>
        <v>7776.93</v>
      </c>
      <c r="F25" s="4">
        <f>'[1]Лицевые счета домов свод'!F3133</f>
        <v>-7776.93</v>
      </c>
      <c r="G25" s="4">
        <f>'[1]Лицевые счета домов свод'!G3133</f>
        <v>84364.31999999999</v>
      </c>
      <c r="H25" s="4">
        <f>'[1]Лицевые счета домов свод'!H3133</f>
        <v>83068.99</v>
      </c>
      <c r="I25" s="4">
        <f>'[1]Лицевые счета домов свод'!I3133</f>
        <v>84364.31999999999</v>
      </c>
      <c r="J25" s="4">
        <f>'[1]Лицевые счета домов свод'!J3133</f>
        <v>-9072.259999999995</v>
      </c>
      <c r="K25" s="4">
        <f>'[1]Лицевые счета домов свод'!K3133</f>
        <v>9072.259999999995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свод'!E3134</f>
        <v>-26.54</v>
      </c>
      <c r="F26" s="4">
        <f>'[1]Лицевые счета домов свод'!F3134</f>
        <v>26.54</v>
      </c>
      <c r="G26" s="4">
        <f>'[1]Лицевые счета домов свод'!G3134</f>
        <v>11181.84</v>
      </c>
      <c r="H26" s="4">
        <f>'[1]Лицевые счета домов свод'!H3134</f>
        <v>10917.78</v>
      </c>
      <c r="I26" s="4">
        <f>'[1]Лицевые счета домов свод'!I3134</f>
        <v>11181.84</v>
      </c>
      <c r="J26" s="4">
        <f>'[1]Лицевые счета домов свод'!J3134</f>
        <v>-237.51999999999862</v>
      </c>
      <c r="K26" s="4">
        <f>'[1]Лицевые счета домов свод'!K3134</f>
        <v>237.51999999999862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свод'!E3135</f>
        <v>17376.9</v>
      </c>
      <c r="F27" s="4">
        <f>'[1]Лицевые счета домов свод'!F3135</f>
        <v>-17376.9</v>
      </c>
      <c r="G27" s="4">
        <f>'[1]Лицевые счета домов свод'!G3135</f>
        <v>182958.93999999997</v>
      </c>
      <c r="H27" s="4">
        <f>'[1]Лицевые счета домов свод'!H3135</f>
        <v>180579.03000000006</v>
      </c>
      <c r="I27" s="4">
        <f>'[1]Лицевые счета домов свод'!I3135</f>
        <v>182958.93999999997</v>
      </c>
      <c r="J27" s="4">
        <f>'[1]Лицевые счета домов свод'!J3135</f>
        <v>-19756.80999999991</v>
      </c>
      <c r="K27" s="4">
        <f>'[1]Лицевые счета домов свод'!K3135</f>
        <v>19756.80999999991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свод'!E3136</f>
        <v>17376.78</v>
      </c>
      <c r="F28" s="4">
        <f>'[1]Лицевые счета домов свод'!F3136</f>
        <v>-17376.78</v>
      </c>
      <c r="G28" s="4">
        <f>'[1]Лицевые счета домов свод'!G3136</f>
        <v>182958.93999999997</v>
      </c>
      <c r="H28" s="4">
        <f>'[1]Лицевые счета домов свод'!H3136</f>
        <v>180578.88000000003</v>
      </c>
      <c r="I28" s="4">
        <f>'[1]Лицевые счета домов свод'!I3136</f>
        <v>182958.93999999997</v>
      </c>
      <c r="J28" s="4">
        <f>'[1]Лицевые счета домов свод'!J3136</f>
        <v>-19756.83999999994</v>
      </c>
      <c r="K28" s="4">
        <f>'[1]Лицевые счета домов свод'!K3136</f>
        <v>19756.83999999994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свод'!E3137</f>
        <v>18159.92</v>
      </c>
      <c r="F29" s="4">
        <f>'[1]Лицевые счета домов свод'!F3137</f>
        <v>-18159.92</v>
      </c>
      <c r="G29" s="4">
        <f>'[1]Лицевые счета домов свод'!G3137</f>
        <v>191089.65999999997</v>
      </c>
      <c r="H29" s="4">
        <f>'[1]Лицевые счета домов свод'!H3137</f>
        <v>188614.6</v>
      </c>
      <c r="I29" s="4">
        <f>'[1]Лицевые счета домов свод'!I3137</f>
        <v>191089.65999999997</v>
      </c>
      <c r="J29" s="4">
        <f>'[1]Лицевые счета домов свод'!J3137</f>
        <v>-20634.97999999998</v>
      </c>
      <c r="K29" s="4">
        <f>'[1]Лицевые счета домов свод'!K3137</f>
        <v>20634.979999999952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свод'!E3138</f>
        <v>0</v>
      </c>
      <c r="F30" s="4">
        <f>'[1]Лицевые счета домов свод'!F3138</f>
        <v>0</v>
      </c>
      <c r="G30" s="4">
        <f>'[1]Лицевые счета домов свод'!G3138</f>
        <v>17139.640000000003</v>
      </c>
      <c r="H30" s="4">
        <f>'[1]Лицевые счета домов свод'!H3138</f>
        <v>16070.549999999997</v>
      </c>
      <c r="I30" s="4">
        <f>'[1]Лицевые счета домов свод'!I3138</f>
        <v>17139.640000000003</v>
      </c>
      <c r="J30" s="4">
        <f>'[1]Лицевые счета домов свод'!J3138</f>
        <v>-1069.0900000000056</v>
      </c>
      <c r="K30" s="4">
        <f>'[1]Лицевые счета домов свод'!K3138</f>
        <v>1069.0900000000056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свод'!E3139</f>
        <v>0</v>
      </c>
      <c r="F31" s="4">
        <f>'[1]Лицевые счета домов свод'!F3139</f>
        <v>0</v>
      </c>
      <c r="G31" s="4">
        <f>'[1]Лицевые счета домов свод'!G3139</f>
        <v>169966.36000000002</v>
      </c>
      <c r="H31" s="4">
        <f>'[1]Лицевые счета домов свод'!H3139</f>
        <v>152678.03999999998</v>
      </c>
      <c r="I31" s="4">
        <f>'[1]Лицевые счета домов свод'!I3139</f>
        <v>169966.36000000002</v>
      </c>
      <c r="J31" s="4">
        <f>'[1]Лицевые счета домов свод'!J3139</f>
        <v>-17288.320000000036</v>
      </c>
      <c r="K31" s="4">
        <f>'[1]Лицевые счета домов свод'!K3139</f>
        <v>17288.320000000036</v>
      </c>
      <c r="L31" s="3"/>
    </row>
    <row r="32" spans="1:12" s="2" customFormat="1" ht="12.75">
      <c r="A32" s="3"/>
      <c r="B32" s="5" t="s">
        <v>14</v>
      </c>
      <c r="C32" s="5" t="s">
        <v>15</v>
      </c>
      <c r="D32" s="3"/>
      <c r="E32" s="4">
        <f>SUM(E23:E31)+E12+E22</f>
        <v>206381.61</v>
      </c>
      <c r="F32" s="4">
        <f>SUM(F23:F31)+F12+F22</f>
        <v>-159045.36</v>
      </c>
      <c r="G32" s="4">
        <f>SUM(G23:G31)+G12+G22</f>
        <v>2324761.73</v>
      </c>
      <c r="H32" s="4">
        <f>SUM(H23:H31)+H12+H22</f>
        <v>2293598.59</v>
      </c>
      <c r="I32" s="7">
        <f>SUM(I23:I31)+I12+I22</f>
        <v>2059400.5220599999</v>
      </c>
      <c r="J32" s="7">
        <f>SUM(J23:J31)+J12+J22</f>
        <v>75152.70793999996</v>
      </c>
      <c r="K32" s="7">
        <f>SUM(K23:K31)+K12+K22</f>
        <v>237544.75000000006</v>
      </c>
      <c r="L32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workbookViewId="0" topLeftCell="A1">
      <selection activeCell="G16" sqref="G16"/>
    </sheetView>
  </sheetViews>
  <sheetFormatPr defaultColWidth="12.57421875" defaultRowHeight="12.75"/>
  <cols>
    <col min="1" max="1" width="9.57421875" style="0" customWidth="1"/>
    <col min="2" max="2" width="34.421875" style="9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44</v>
      </c>
      <c r="C2" s="12" t="s">
        <v>2</v>
      </c>
      <c r="D2" s="12" t="s">
        <v>45</v>
      </c>
      <c r="E2" s="12" t="s">
        <v>46</v>
      </c>
    </row>
    <row r="3" spans="1:5" s="2" customFormat="1" ht="36" customHeight="1">
      <c r="A3" s="5">
        <v>1</v>
      </c>
      <c r="B3" s="6" t="s">
        <v>47</v>
      </c>
      <c r="C3" s="5" t="s">
        <v>48</v>
      </c>
      <c r="D3" s="5" t="s">
        <v>49</v>
      </c>
      <c r="E3" s="5">
        <v>102053.38</v>
      </c>
    </row>
    <row r="4" spans="1:5" s="2" customFormat="1" ht="12.75">
      <c r="A4" s="5">
        <v>2</v>
      </c>
      <c r="B4" s="11" t="s">
        <v>50</v>
      </c>
      <c r="C4" s="12" t="s">
        <v>48</v>
      </c>
      <c r="D4" s="12" t="s">
        <v>51</v>
      </c>
      <c r="E4" s="12">
        <v>12866.7</v>
      </c>
    </row>
    <row r="5" spans="1:5" s="2" customFormat="1" ht="12.75" hidden="1">
      <c r="A5" s="5">
        <v>3</v>
      </c>
      <c r="B5" s="6"/>
      <c r="C5" s="12"/>
      <c r="D5" s="5"/>
      <c r="E5" s="5"/>
    </row>
    <row r="6" spans="1:5" s="2" customFormat="1" ht="12.75" hidden="1">
      <c r="A6" s="5"/>
      <c r="B6" s="6" t="s">
        <v>52</v>
      </c>
      <c r="C6" s="5"/>
      <c r="D6" s="5"/>
      <c r="E6" s="5">
        <f>E4+E5+E3</f>
        <v>114920.08</v>
      </c>
    </row>
    <row r="7" spans="1:5" s="2" customFormat="1" ht="12.75" hidden="1">
      <c r="A7" s="3"/>
      <c r="B7" s="13"/>
      <c r="C7" s="3"/>
      <c r="D7" s="3"/>
      <c r="E7" s="3"/>
    </row>
    <row r="8" spans="1:5" s="14" customFormat="1" ht="12.75">
      <c r="A8" s="10" t="s">
        <v>53</v>
      </c>
      <c r="B8" s="10"/>
      <c r="C8" s="10"/>
      <c r="D8" s="10"/>
      <c r="E8" s="10"/>
    </row>
    <row r="9" spans="1:5" s="2" customFormat="1" ht="12.75">
      <c r="A9" s="11" t="s">
        <v>1</v>
      </c>
      <c r="B9" s="11" t="s">
        <v>44</v>
      </c>
      <c r="C9" s="12" t="s">
        <v>2</v>
      </c>
      <c r="D9" s="12" t="s">
        <v>45</v>
      </c>
      <c r="E9" s="12" t="s">
        <v>46</v>
      </c>
    </row>
    <row r="10" spans="1:5" s="2" customFormat="1" ht="65.25" customHeight="1">
      <c r="A10" s="5">
        <v>1</v>
      </c>
      <c r="B10" s="6" t="s">
        <v>54</v>
      </c>
      <c r="C10" s="5" t="s">
        <v>48</v>
      </c>
      <c r="D10" s="5"/>
      <c r="E10" s="5">
        <v>16238.67</v>
      </c>
    </row>
    <row r="11" spans="1:5" s="2" customFormat="1" ht="27" customHeight="1" hidden="1">
      <c r="A11" s="5">
        <v>2</v>
      </c>
      <c r="B11" s="11"/>
      <c r="C11" s="12"/>
      <c r="D11" s="11"/>
      <c r="E11" s="11"/>
    </row>
    <row r="12" spans="1:5" s="2" customFormat="1" ht="12.75" hidden="1">
      <c r="A12" s="5"/>
      <c r="B12" s="6" t="s">
        <v>52</v>
      </c>
      <c r="C12" s="5"/>
      <c r="D12" s="5"/>
      <c r="E12" s="5">
        <f>E10+E11</f>
        <v>16238.67</v>
      </c>
    </row>
    <row r="13" spans="1:5" s="2" customFormat="1" ht="12.75" hidden="1">
      <c r="A13" s="3"/>
      <c r="B13" s="13"/>
      <c r="C13" s="3"/>
      <c r="D13" s="3"/>
      <c r="E13" s="3"/>
    </row>
    <row r="14" spans="1:5" s="14" customFormat="1" ht="12.75">
      <c r="A14" s="10" t="s">
        <v>55</v>
      </c>
      <c r="B14" s="10"/>
      <c r="C14" s="10"/>
      <c r="D14" s="10"/>
      <c r="E14" s="10"/>
    </row>
    <row r="15" spans="1:5" s="2" customFormat="1" ht="12.75">
      <c r="A15" s="11" t="s">
        <v>1</v>
      </c>
      <c r="B15" s="11" t="s">
        <v>44</v>
      </c>
      <c r="C15" s="12" t="s">
        <v>2</v>
      </c>
      <c r="D15" s="12" t="s">
        <v>45</v>
      </c>
      <c r="E15" s="12" t="s">
        <v>46</v>
      </c>
    </row>
    <row r="16" spans="1:5" s="2" customFormat="1" ht="12.75">
      <c r="A16" s="5">
        <v>1</v>
      </c>
      <c r="B16" s="6" t="s">
        <v>50</v>
      </c>
      <c r="C16" s="5" t="s">
        <v>48</v>
      </c>
      <c r="D16" s="5" t="s">
        <v>56</v>
      </c>
      <c r="E16" s="5">
        <v>18223.18</v>
      </c>
    </row>
    <row r="17" spans="1:5" s="2" customFormat="1" ht="12.75" hidden="1">
      <c r="A17" s="5">
        <v>2</v>
      </c>
      <c r="B17" s="6"/>
      <c r="C17" s="5"/>
      <c r="D17" s="5"/>
      <c r="E17" s="5"/>
    </row>
    <row r="18" spans="1:5" s="2" customFormat="1" ht="12.75" hidden="1">
      <c r="A18" s="5">
        <v>4</v>
      </c>
      <c r="B18" s="6"/>
      <c r="C18" s="5"/>
      <c r="D18" s="5"/>
      <c r="E18" s="5"/>
    </row>
    <row r="19" spans="1:5" s="2" customFormat="1" ht="12.75" hidden="1">
      <c r="A19" s="5"/>
      <c r="B19" s="6" t="s">
        <v>52</v>
      </c>
      <c r="C19" s="5"/>
      <c r="D19" s="5"/>
      <c r="E19" s="5">
        <f>E16+E17+E18</f>
        <v>18223.18</v>
      </c>
    </row>
    <row r="20" spans="1:5" s="2" customFormat="1" ht="12.75" hidden="1">
      <c r="A20" s="3"/>
      <c r="B20" s="13"/>
      <c r="C20" s="3"/>
      <c r="D20" s="3"/>
      <c r="E20" s="3"/>
    </row>
    <row r="21" spans="1:5" s="14" customFormat="1" ht="12.75">
      <c r="A21" s="10" t="s">
        <v>57</v>
      </c>
      <c r="B21" s="10"/>
      <c r="C21" s="10"/>
      <c r="D21" s="10"/>
      <c r="E21" s="10"/>
    </row>
    <row r="22" spans="1:5" s="2" customFormat="1" ht="12.75">
      <c r="A22" s="11" t="s">
        <v>1</v>
      </c>
      <c r="B22" s="11" t="s">
        <v>44</v>
      </c>
      <c r="C22" s="12" t="s">
        <v>2</v>
      </c>
      <c r="D22" s="12" t="s">
        <v>45</v>
      </c>
      <c r="E22" s="12" t="s">
        <v>46</v>
      </c>
    </row>
    <row r="23" spans="1:5" s="2" customFormat="1" ht="12.75">
      <c r="A23" s="5">
        <v>1</v>
      </c>
      <c r="B23" s="6" t="s">
        <v>58</v>
      </c>
      <c r="C23" s="5" t="s">
        <v>48</v>
      </c>
      <c r="D23" s="5" t="s">
        <v>59</v>
      </c>
      <c r="E23" s="5">
        <v>16498.74</v>
      </c>
    </row>
    <row r="24" spans="1:5" s="2" customFormat="1" ht="12.75" hidden="1">
      <c r="A24" s="5">
        <v>2</v>
      </c>
      <c r="B24" s="11"/>
      <c r="C24" s="11"/>
      <c r="D24" s="11"/>
      <c r="E24" s="11"/>
    </row>
    <row r="25" spans="1:5" s="2" customFormat="1" ht="12.75" hidden="1">
      <c r="A25" s="5">
        <v>3</v>
      </c>
      <c r="B25" s="6"/>
      <c r="C25" s="5"/>
      <c r="D25" s="5"/>
      <c r="E25" s="5"/>
    </row>
    <row r="26" spans="1:5" s="2" customFormat="1" ht="12.75" hidden="1">
      <c r="A26" s="5"/>
      <c r="B26" s="6" t="s">
        <v>52</v>
      </c>
      <c r="C26" s="5"/>
      <c r="D26" s="5"/>
      <c r="E26" s="5">
        <f>E24+E23+E25</f>
        <v>16498.74</v>
      </c>
    </row>
    <row r="27" spans="1:5" s="2" customFormat="1" ht="12.75" hidden="1">
      <c r="A27" s="3"/>
      <c r="B27" s="13"/>
      <c r="C27" s="3"/>
      <c r="D27" s="3"/>
      <c r="E27" s="3"/>
    </row>
    <row r="28" spans="1:5" s="14" customFormat="1" ht="12.75">
      <c r="A28" s="10" t="s">
        <v>60</v>
      </c>
      <c r="B28" s="10"/>
      <c r="C28" s="10"/>
      <c r="D28" s="10"/>
      <c r="E28" s="10"/>
    </row>
    <row r="29" spans="1:5" s="2" customFormat="1" ht="12.75">
      <c r="A29" s="11" t="s">
        <v>1</v>
      </c>
      <c r="B29" s="11" t="s">
        <v>44</v>
      </c>
      <c r="C29" s="12" t="s">
        <v>2</v>
      </c>
      <c r="D29" s="12" t="s">
        <v>45</v>
      </c>
      <c r="E29" s="12" t="s">
        <v>46</v>
      </c>
    </row>
    <row r="30" spans="1:5" s="2" customFormat="1" ht="12.75">
      <c r="A30" s="5">
        <v>1</v>
      </c>
      <c r="B30" s="6" t="s">
        <v>61</v>
      </c>
      <c r="C30" s="5" t="s">
        <v>48</v>
      </c>
      <c r="D30" s="5" t="s">
        <v>49</v>
      </c>
      <c r="E30" s="5">
        <v>20800.54</v>
      </c>
    </row>
    <row r="31" spans="1:5" s="2" customFormat="1" ht="12.75" hidden="1">
      <c r="A31" s="5">
        <v>2</v>
      </c>
      <c r="B31" s="11"/>
      <c r="C31" s="11"/>
      <c r="D31" s="11"/>
      <c r="E31" s="11"/>
    </row>
    <row r="32" spans="1:5" s="2" customFormat="1" ht="12.75" hidden="1">
      <c r="A32" s="5">
        <v>3</v>
      </c>
      <c r="B32" s="6"/>
      <c r="C32" s="5"/>
      <c r="D32" s="5"/>
      <c r="E32" s="5"/>
    </row>
    <row r="33" spans="1:5" s="2" customFormat="1" ht="12.75" hidden="1">
      <c r="A33" s="5"/>
      <c r="B33" s="6" t="s">
        <v>52</v>
      </c>
      <c r="C33" s="5"/>
      <c r="D33" s="5"/>
      <c r="E33" s="5">
        <f>E31+E30+E32</f>
        <v>20800.54</v>
      </c>
    </row>
    <row r="34" spans="1:5" s="2" customFormat="1" ht="12.75" hidden="1">
      <c r="A34" s="3"/>
      <c r="B34" s="13"/>
      <c r="C34" s="3"/>
      <c r="D34" s="3"/>
      <c r="E34" s="3"/>
    </row>
    <row r="35" spans="1:5" s="14" customFormat="1" ht="12.75">
      <c r="A35" s="10" t="s">
        <v>62</v>
      </c>
      <c r="B35" s="10"/>
      <c r="C35" s="10"/>
      <c r="D35" s="10"/>
      <c r="E35" s="10"/>
    </row>
    <row r="36" spans="1:5" s="2" customFormat="1" ht="12.75">
      <c r="A36" s="11" t="s">
        <v>1</v>
      </c>
      <c r="B36" s="11" t="s">
        <v>44</v>
      </c>
      <c r="C36" s="12" t="s">
        <v>2</v>
      </c>
      <c r="D36" s="12" t="s">
        <v>45</v>
      </c>
      <c r="E36" s="12" t="s">
        <v>46</v>
      </c>
    </row>
    <row r="37" spans="1:5" s="2" customFormat="1" ht="12.75">
      <c r="A37" s="5">
        <v>1</v>
      </c>
      <c r="B37" s="6" t="s">
        <v>63</v>
      </c>
      <c r="C37" s="5" t="s">
        <v>48</v>
      </c>
      <c r="D37" s="5" t="s">
        <v>64</v>
      </c>
      <c r="E37" s="5">
        <v>2959.38</v>
      </c>
    </row>
    <row r="38" spans="1:5" s="2" customFormat="1" ht="12.75">
      <c r="A38" s="5">
        <v>2</v>
      </c>
      <c r="B38" s="11" t="s">
        <v>65</v>
      </c>
      <c r="C38" s="5" t="s">
        <v>48</v>
      </c>
      <c r="D38" s="11" t="s">
        <v>66</v>
      </c>
      <c r="E38" s="11">
        <v>9125.49</v>
      </c>
    </row>
    <row r="39" spans="1:5" s="2" customFormat="1" ht="12.75" hidden="1">
      <c r="A39" s="5">
        <v>3</v>
      </c>
      <c r="B39" s="6"/>
      <c r="C39" s="5"/>
      <c r="D39" s="5"/>
      <c r="E39" s="5"/>
    </row>
    <row r="40" spans="1:5" s="2" customFormat="1" ht="12.75" hidden="1">
      <c r="A40" s="5"/>
      <c r="B40" s="6" t="s">
        <v>52</v>
      </c>
      <c r="C40" s="5"/>
      <c r="D40" s="5"/>
      <c r="E40" s="5">
        <f>E38+E37+E39</f>
        <v>12084.869999999999</v>
      </c>
    </row>
    <row r="41" spans="1:5" s="2" customFormat="1" ht="12.75" hidden="1">
      <c r="A41" s="3"/>
      <c r="B41" s="8"/>
      <c r="C41" s="3"/>
      <c r="D41" s="3"/>
      <c r="E41" s="3"/>
    </row>
    <row r="42" spans="1:5" s="2" customFormat="1" ht="12.75" hidden="1">
      <c r="A42" s="3"/>
      <c r="B42" s="8"/>
      <c r="C42" s="3"/>
      <c r="D42" s="3"/>
      <c r="E42" s="3"/>
    </row>
    <row r="43" spans="1:5" s="2" customFormat="1" ht="12.75" hidden="1">
      <c r="A43" s="15"/>
      <c r="B43" s="16" t="s">
        <v>67</v>
      </c>
      <c r="C43" s="15"/>
      <c r="D43" s="15"/>
      <c r="E43" s="15">
        <f>E6+E12+E19+E26+E33+E40</f>
        <v>198766.08</v>
      </c>
    </row>
    <row r="44" spans="1:5" s="2" customFormat="1" ht="12.75">
      <c r="A44" s="1"/>
      <c r="B44" s="17"/>
      <c r="C44" s="1"/>
      <c r="D44" s="1"/>
      <c r="E44" s="1"/>
    </row>
    <row r="45" spans="1:5" s="2" customFormat="1" ht="12.75">
      <c r="A45" s="1"/>
      <c r="B45" s="17"/>
      <c r="C45" s="1"/>
      <c r="D45" s="1"/>
      <c r="E45" s="1"/>
    </row>
  </sheetData>
  <sheetProtection selectLockedCells="1" selectUnlockedCells="1"/>
  <mergeCells count="6">
    <mergeCell ref="A1:E1"/>
    <mergeCell ref="A8:E8"/>
    <mergeCell ref="A14:E14"/>
    <mergeCell ref="A21:E21"/>
    <mergeCell ref="A28:E28"/>
    <mergeCell ref="A35:E3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="80" zoomScaleNormal="80" workbookViewId="0" topLeftCell="A91">
      <selection activeCell="A8" sqref="A8"/>
    </sheetView>
  </sheetViews>
  <sheetFormatPr defaultColWidth="12.57421875" defaultRowHeight="12.75"/>
  <cols>
    <col min="1" max="1" width="9.57421875" style="0" customWidth="1"/>
    <col min="2" max="2" width="43.421875" style="9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12" t="s">
        <v>68</v>
      </c>
      <c r="B1" s="12"/>
      <c r="C1" s="12"/>
      <c r="D1" s="12"/>
      <c r="E1" s="12"/>
    </row>
    <row r="2" spans="1:5" s="2" customFormat="1" ht="12.75">
      <c r="A2" s="11" t="s">
        <v>1</v>
      </c>
      <c r="B2" s="11" t="s">
        <v>44</v>
      </c>
      <c r="C2" s="12" t="s">
        <v>2</v>
      </c>
      <c r="D2" s="12" t="s">
        <v>45</v>
      </c>
      <c r="E2" s="12" t="s">
        <v>46</v>
      </c>
    </row>
    <row r="3" spans="1:5" s="2" customFormat="1" ht="12.75">
      <c r="A3" s="5">
        <v>1</v>
      </c>
      <c r="B3" s="11" t="s">
        <v>69</v>
      </c>
      <c r="C3" s="5" t="s">
        <v>48</v>
      </c>
      <c r="D3" s="5"/>
      <c r="E3" s="5">
        <v>3387.88</v>
      </c>
    </row>
    <row r="4" spans="1:5" s="2" customFormat="1" ht="31.5" customHeight="1">
      <c r="A4" s="5">
        <v>2</v>
      </c>
      <c r="B4" s="6" t="s">
        <v>70</v>
      </c>
      <c r="C4" s="12" t="s">
        <v>48</v>
      </c>
      <c r="D4" s="12"/>
      <c r="E4" s="12">
        <v>423.485</v>
      </c>
    </row>
    <row r="5" spans="1:5" s="2" customFormat="1" ht="12.75">
      <c r="A5" s="5">
        <v>3</v>
      </c>
      <c r="B5" s="6" t="s">
        <v>71</v>
      </c>
      <c r="C5" s="12" t="s">
        <v>48</v>
      </c>
      <c r="D5" s="18" t="s">
        <v>72</v>
      </c>
      <c r="E5" s="5">
        <v>4110</v>
      </c>
    </row>
    <row r="6" spans="1:5" s="2" customFormat="1" ht="12.75">
      <c r="A6" s="5">
        <v>4</v>
      </c>
      <c r="B6" s="6" t="s">
        <v>73</v>
      </c>
      <c r="C6" s="12" t="s">
        <v>48</v>
      </c>
      <c r="D6" s="5" t="s">
        <v>74</v>
      </c>
      <c r="E6" s="5">
        <v>4840.02</v>
      </c>
    </row>
    <row r="7" spans="1:5" s="2" customFormat="1" ht="12.75" hidden="1">
      <c r="A7" s="5"/>
      <c r="B7" s="6" t="s">
        <v>75</v>
      </c>
      <c r="C7" s="12" t="s">
        <v>48</v>
      </c>
      <c r="D7" s="5"/>
      <c r="E7" s="5">
        <v>4965.77</v>
      </c>
    </row>
    <row r="8" spans="1:5" s="2" customFormat="1" ht="12.75">
      <c r="A8" s="5">
        <v>5</v>
      </c>
      <c r="B8" s="6" t="s">
        <v>76</v>
      </c>
      <c r="C8" s="12" t="s">
        <v>48</v>
      </c>
      <c r="D8" s="5" t="s">
        <v>77</v>
      </c>
      <c r="E8" s="5">
        <v>524.76</v>
      </c>
    </row>
    <row r="9" spans="1:5" s="2" customFormat="1" ht="12.75" hidden="1">
      <c r="A9" s="5"/>
      <c r="B9" s="6" t="s">
        <v>52</v>
      </c>
      <c r="C9" s="5"/>
      <c r="D9" s="5"/>
      <c r="E9" s="5">
        <f>E3+E4+E5+E6+E7+E8</f>
        <v>18251.914999999997</v>
      </c>
    </row>
    <row r="10" spans="1:5" s="2" customFormat="1" ht="12.75" hidden="1">
      <c r="A10" s="3"/>
      <c r="B10" s="8"/>
      <c r="C10" s="3"/>
      <c r="D10" s="3"/>
      <c r="E10" s="3"/>
    </row>
    <row r="11" spans="1:5" s="2" customFormat="1" ht="12.75">
      <c r="A11" s="12" t="s">
        <v>78</v>
      </c>
      <c r="B11" s="12"/>
      <c r="C11" s="12"/>
      <c r="D11" s="12"/>
      <c r="E11" s="12"/>
    </row>
    <row r="12" spans="1:5" s="2" customFormat="1" ht="12.75">
      <c r="A12" s="11" t="s">
        <v>1</v>
      </c>
      <c r="B12" s="11" t="s">
        <v>44</v>
      </c>
      <c r="C12" s="12" t="s">
        <v>2</v>
      </c>
      <c r="D12" s="12" t="s">
        <v>45</v>
      </c>
      <c r="E12" s="12" t="s">
        <v>46</v>
      </c>
    </row>
    <row r="13" spans="1:5" s="2" customFormat="1" ht="12.75">
      <c r="A13" s="5">
        <v>1</v>
      </c>
      <c r="B13" s="11" t="s">
        <v>69</v>
      </c>
      <c r="C13" s="5" t="s">
        <v>48</v>
      </c>
      <c r="D13" s="5"/>
      <c r="E13" s="5">
        <v>3387.88</v>
      </c>
    </row>
    <row r="14" spans="1:5" s="2" customFormat="1" ht="33" customHeight="1">
      <c r="A14" s="5">
        <v>2</v>
      </c>
      <c r="B14" s="6" t="s">
        <v>70</v>
      </c>
      <c r="C14" s="12" t="s">
        <v>48</v>
      </c>
      <c r="D14" s="12"/>
      <c r="E14" s="12">
        <v>423.485</v>
      </c>
    </row>
    <row r="15" spans="1:5" s="2" customFormat="1" ht="12.75">
      <c r="A15" s="5">
        <v>3</v>
      </c>
      <c r="B15" s="11" t="s">
        <v>79</v>
      </c>
      <c r="C15" s="12" t="s">
        <v>48</v>
      </c>
      <c r="D15" s="12" t="s">
        <v>80</v>
      </c>
      <c r="E15" s="12">
        <v>3783.03</v>
      </c>
    </row>
    <row r="16" spans="1:5" s="2" customFormat="1" ht="12.75">
      <c r="A16" s="5">
        <v>4</v>
      </c>
      <c r="B16" s="11" t="s">
        <v>81</v>
      </c>
      <c r="C16" s="12" t="s">
        <v>48</v>
      </c>
      <c r="D16" s="12" t="s">
        <v>82</v>
      </c>
      <c r="E16" s="12">
        <v>1676.53</v>
      </c>
    </row>
    <row r="17" spans="1:5" s="2" customFormat="1" ht="12.75" hidden="1">
      <c r="A17" s="5">
        <v>5</v>
      </c>
      <c r="B17" s="11"/>
      <c r="C17" s="12"/>
      <c r="D17" s="12"/>
      <c r="E17" s="12"/>
    </row>
    <row r="18" spans="1:5" s="2" customFormat="1" ht="12.75" hidden="1">
      <c r="A18" s="5">
        <v>6</v>
      </c>
      <c r="B18" s="11"/>
      <c r="C18" s="12"/>
      <c r="D18" s="19"/>
      <c r="E18" s="12"/>
    </row>
    <row r="19" spans="1:5" s="2" customFormat="1" ht="12.75" hidden="1">
      <c r="A19" s="5">
        <v>7</v>
      </c>
      <c r="B19" s="11"/>
      <c r="C19" s="12"/>
      <c r="D19" s="19"/>
      <c r="E19" s="12"/>
    </row>
    <row r="20" spans="1:5" s="2" customFormat="1" ht="12.75" hidden="1">
      <c r="A20" s="5"/>
      <c r="B20" s="6" t="s">
        <v>52</v>
      </c>
      <c r="C20" s="5"/>
      <c r="D20" s="5"/>
      <c r="E20" s="5">
        <f>E13+E14+E15+E16+E17+E18+E19</f>
        <v>9270.925000000001</v>
      </c>
    </row>
    <row r="21" spans="1:5" s="2" customFormat="1" ht="12.75" hidden="1">
      <c r="A21" s="3"/>
      <c r="B21" s="8"/>
      <c r="C21" s="3"/>
      <c r="D21" s="3"/>
      <c r="E21" s="3"/>
    </row>
    <row r="22" spans="1:5" s="14" customFormat="1" ht="12.75">
      <c r="A22" s="10" t="s">
        <v>43</v>
      </c>
      <c r="B22" s="10"/>
      <c r="C22" s="10"/>
      <c r="D22" s="10"/>
      <c r="E22" s="10"/>
    </row>
    <row r="23" spans="1:5" s="2" customFormat="1" ht="12.75">
      <c r="A23" s="11" t="s">
        <v>1</v>
      </c>
      <c r="B23" s="11" t="s">
        <v>44</v>
      </c>
      <c r="C23" s="12" t="s">
        <v>2</v>
      </c>
      <c r="D23" s="12" t="s">
        <v>45</v>
      </c>
      <c r="E23" s="12" t="s">
        <v>46</v>
      </c>
    </row>
    <row r="24" spans="1:5" s="2" customFormat="1" ht="12.75">
      <c r="A24" s="5">
        <v>1</v>
      </c>
      <c r="B24" s="11" t="s">
        <v>69</v>
      </c>
      <c r="C24" s="5" t="s">
        <v>48</v>
      </c>
      <c r="D24" s="5"/>
      <c r="E24" s="5">
        <v>3387.88</v>
      </c>
    </row>
    <row r="25" spans="1:5" s="2" customFormat="1" ht="29.25" customHeight="1">
      <c r="A25" s="5">
        <v>2</v>
      </c>
      <c r="B25" s="6" t="s">
        <v>70</v>
      </c>
      <c r="C25" s="12" t="s">
        <v>48</v>
      </c>
      <c r="D25" s="12"/>
      <c r="E25" s="12">
        <v>423.485</v>
      </c>
    </row>
    <row r="26" spans="1:5" s="2" customFormat="1" ht="31.5" customHeight="1">
      <c r="A26" s="5">
        <v>3</v>
      </c>
      <c r="B26" s="6" t="s">
        <v>83</v>
      </c>
      <c r="C26" s="5" t="s">
        <v>48</v>
      </c>
      <c r="D26" s="5" t="s">
        <v>84</v>
      </c>
      <c r="E26" s="5">
        <v>1592.34</v>
      </c>
    </row>
    <row r="27" spans="1:5" s="2" customFormat="1" ht="31.5" customHeight="1">
      <c r="A27" s="5">
        <v>4</v>
      </c>
      <c r="B27" s="6" t="s">
        <v>85</v>
      </c>
      <c r="C27" s="5" t="s">
        <v>48</v>
      </c>
      <c r="D27" s="5"/>
      <c r="E27" s="5">
        <v>7999.41</v>
      </c>
    </row>
    <row r="28" spans="1:5" s="2" customFormat="1" ht="31.5" customHeight="1" hidden="1">
      <c r="A28" s="5">
        <v>5</v>
      </c>
      <c r="B28" s="6" t="s">
        <v>75</v>
      </c>
      <c r="C28" s="5" t="s">
        <v>48</v>
      </c>
      <c r="D28" s="5"/>
      <c r="E28" s="5">
        <v>6503.44</v>
      </c>
    </row>
    <row r="29" spans="1:5" s="2" customFormat="1" ht="12.75" hidden="1">
      <c r="A29" s="5"/>
      <c r="B29" s="6" t="s">
        <v>52</v>
      </c>
      <c r="C29" s="5"/>
      <c r="D29" s="5"/>
      <c r="E29" s="5">
        <f>E25+E24+E26+E27+E28</f>
        <v>19906.555</v>
      </c>
    </row>
    <row r="30" spans="1:5" s="2" customFormat="1" ht="12.75" hidden="1">
      <c r="A30" s="3"/>
      <c r="B30" s="8"/>
      <c r="C30" s="3"/>
      <c r="D30" s="3"/>
      <c r="E30" s="3"/>
    </row>
    <row r="31" spans="1:5" s="14" customFormat="1" ht="12.75">
      <c r="A31" s="10" t="s">
        <v>53</v>
      </c>
      <c r="B31" s="10"/>
      <c r="C31" s="10"/>
      <c r="D31" s="10"/>
      <c r="E31" s="10"/>
    </row>
    <row r="32" spans="1:5" s="2" customFormat="1" ht="12.75">
      <c r="A32" s="11" t="s">
        <v>1</v>
      </c>
      <c r="B32" s="11" t="s">
        <v>44</v>
      </c>
      <c r="C32" s="12" t="s">
        <v>2</v>
      </c>
      <c r="D32" s="12" t="s">
        <v>45</v>
      </c>
      <c r="E32" s="12" t="s">
        <v>46</v>
      </c>
    </row>
    <row r="33" spans="1:5" s="2" customFormat="1" ht="12.75">
      <c r="A33" s="5">
        <v>1</v>
      </c>
      <c r="B33" s="11" t="s">
        <v>69</v>
      </c>
      <c r="C33" s="5" t="s">
        <v>48</v>
      </c>
      <c r="D33" s="5"/>
      <c r="E33" s="5">
        <v>3387.88</v>
      </c>
    </row>
    <row r="34" spans="1:5" s="2" customFormat="1" ht="30.75" customHeight="1">
      <c r="A34" s="5">
        <v>2</v>
      </c>
      <c r="B34" s="6" t="s">
        <v>70</v>
      </c>
      <c r="C34" s="12" t="s">
        <v>48</v>
      </c>
      <c r="D34" s="12"/>
      <c r="E34" s="12">
        <v>423.485</v>
      </c>
    </row>
    <row r="35" spans="1:5" s="2" customFormat="1" ht="12.75">
      <c r="A35" s="5">
        <v>3</v>
      </c>
      <c r="B35" s="6" t="s">
        <v>86</v>
      </c>
      <c r="C35" s="5" t="s">
        <v>48</v>
      </c>
      <c r="D35" s="5" t="s">
        <v>87</v>
      </c>
      <c r="E35" s="5">
        <v>1107.71</v>
      </c>
    </row>
    <row r="36" spans="1:5" s="2" customFormat="1" ht="12.75">
      <c r="A36" s="5">
        <v>4</v>
      </c>
      <c r="B36" s="11" t="s">
        <v>88</v>
      </c>
      <c r="C36" s="5" t="s">
        <v>48</v>
      </c>
      <c r="D36" s="6" t="s">
        <v>89</v>
      </c>
      <c r="E36" s="5">
        <v>1978.19</v>
      </c>
    </row>
    <row r="37" spans="1:5" s="2" customFormat="1" ht="12.75">
      <c r="A37" s="5">
        <v>5</v>
      </c>
      <c r="B37" s="11" t="s">
        <v>90</v>
      </c>
      <c r="C37" s="5" t="s">
        <v>48</v>
      </c>
      <c r="D37" s="5"/>
      <c r="E37" s="5">
        <v>2259.93</v>
      </c>
    </row>
    <row r="38" spans="1:5" s="2" customFormat="1" ht="12.75">
      <c r="A38" s="5">
        <v>6</v>
      </c>
      <c r="B38" s="11" t="s">
        <v>91</v>
      </c>
      <c r="C38" s="5" t="s">
        <v>48</v>
      </c>
      <c r="D38" s="5" t="s">
        <v>92</v>
      </c>
      <c r="E38" s="5">
        <v>1199.23</v>
      </c>
    </row>
    <row r="39" spans="1:5" s="2" customFormat="1" ht="12.75" hidden="1">
      <c r="A39" s="5"/>
      <c r="B39" s="6" t="s">
        <v>52</v>
      </c>
      <c r="C39" s="5"/>
      <c r="D39" s="5"/>
      <c r="E39" s="5">
        <f>E34+E33+E35+E36+E37+E38</f>
        <v>10356.425000000001</v>
      </c>
    </row>
    <row r="40" spans="1:5" s="2" customFormat="1" ht="12.75" hidden="1">
      <c r="A40" s="3"/>
      <c r="B40" s="8"/>
      <c r="C40" s="3"/>
      <c r="D40" s="3"/>
      <c r="E40" s="3"/>
    </row>
    <row r="41" spans="1:5" s="14" customFormat="1" ht="12.75">
      <c r="A41" s="10" t="s">
        <v>55</v>
      </c>
      <c r="B41" s="10"/>
      <c r="C41" s="10"/>
      <c r="D41" s="10"/>
      <c r="E41" s="10"/>
    </row>
    <row r="42" spans="1:5" s="2" customFormat="1" ht="12.75">
      <c r="A42" s="11" t="s">
        <v>1</v>
      </c>
      <c r="B42" s="11" t="s">
        <v>44</v>
      </c>
      <c r="C42" s="12" t="s">
        <v>2</v>
      </c>
      <c r="D42" s="12" t="s">
        <v>45</v>
      </c>
      <c r="E42" s="12" t="s">
        <v>46</v>
      </c>
    </row>
    <row r="43" spans="1:5" s="2" customFormat="1" ht="12.75">
      <c r="A43" s="5">
        <v>1</v>
      </c>
      <c r="B43" s="6" t="s">
        <v>70</v>
      </c>
      <c r="C43" s="12" t="s">
        <v>48</v>
      </c>
      <c r="D43" s="12"/>
      <c r="E43" s="12">
        <v>423.485</v>
      </c>
    </row>
    <row r="44" spans="1:5" s="2" customFormat="1" ht="28.5" customHeight="1">
      <c r="A44" s="5">
        <v>2</v>
      </c>
      <c r="B44" s="11" t="s">
        <v>69</v>
      </c>
      <c r="C44" s="5" t="s">
        <v>48</v>
      </c>
      <c r="D44" s="5"/>
      <c r="E44" s="5">
        <v>3387.88</v>
      </c>
    </row>
    <row r="45" spans="1:5" s="2" customFormat="1" ht="28.5" customHeight="1" hidden="1">
      <c r="A45" s="5">
        <v>3</v>
      </c>
      <c r="B45" s="6"/>
      <c r="C45" s="12"/>
      <c r="D45" s="12"/>
      <c r="E45" s="12"/>
    </row>
    <row r="46" spans="1:5" s="2" customFormat="1" ht="28.5" customHeight="1" hidden="1">
      <c r="A46" s="5">
        <v>4</v>
      </c>
      <c r="B46" s="20"/>
      <c r="C46" s="12"/>
      <c r="D46" s="12"/>
      <c r="E46" s="12"/>
    </row>
    <row r="47" spans="1:5" s="2" customFormat="1" ht="28.5" customHeight="1" hidden="1">
      <c r="A47" s="5">
        <v>5</v>
      </c>
      <c r="B47" s="6"/>
      <c r="C47" s="12"/>
      <c r="D47" s="12"/>
      <c r="E47" s="12"/>
    </row>
    <row r="48" spans="1:5" s="2" customFormat="1" ht="12.75" hidden="1">
      <c r="A48" s="5"/>
      <c r="B48" s="6" t="s">
        <v>52</v>
      </c>
      <c r="C48" s="5"/>
      <c r="D48" s="5"/>
      <c r="E48" s="5">
        <f>E43+E44+E45+E46+E47</f>
        <v>3811.3650000000002</v>
      </c>
    </row>
    <row r="49" spans="1:5" s="2" customFormat="1" ht="12.75" hidden="1">
      <c r="A49" s="5"/>
      <c r="B49" s="6"/>
      <c r="C49" s="5"/>
      <c r="D49" s="5"/>
      <c r="E49" s="5"/>
    </row>
    <row r="50" spans="1:5" s="2" customFormat="1" ht="12.75">
      <c r="A50" s="12" t="s">
        <v>93</v>
      </c>
      <c r="B50" s="12"/>
      <c r="C50" s="12"/>
      <c r="D50" s="12"/>
      <c r="E50" s="12"/>
    </row>
    <row r="51" spans="1:5" s="2" customFormat="1" ht="12.75">
      <c r="A51" s="11" t="s">
        <v>1</v>
      </c>
      <c r="B51" s="11" t="s">
        <v>44</v>
      </c>
      <c r="C51" s="12" t="s">
        <v>2</v>
      </c>
      <c r="D51" s="12" t="s">
        <v>45</v>
      </c>
      <c r="E51" s="12" t="s">
        <v>46</v>
      </c>
    </row>
    <row r="52" spans="1:5" s="2" customFormat="1" ht="31.5" customHeight="1">
      <c r="A52" s="5">
        <v>1</v>
      </c>
      <c r="B52" s="6" t="s">
        <v>70</v>
      </c>
      <c r="C52" s="12" t="s">
        <v>48</v>
      </c>
      <c r="D52" s="12"/>
      <c r="E52" s="12">
        <v>423.485</v>
      </c>
    </row>
    <row r="53" spans="1:5" s="2" customFormat="1" ht="12.75">
      <c r="A53" s="5">
        <v>2</v>
      </c>
      <c r="B53" s="6" t="s">
        <v>94</v>
      </c>
      <c r="C53" s="12" t="s">
        <v>48</v>
      </c>
      <c r="D53" s="12" t="s">
        <v>95</v>
      </c>
      <c r="E53" s="12">
        <v>5395.2</v>
      </c>
    </row>
    <row r="54" spans="1:5" s="2" customFormat="1" ht="34.5" customHeight="1">
      <c r="A54" s="5">
        <v>3</v>
      </c>
      <c r="B54" s="11" t="s">
        <v>69</v>
      </c>
      <c r="C54" s="5" t="s">
        <v>48</v>
      </c>
      <c r="D54" s="5"/>
      <c r="E54" s="5">
        <v>3387.88</v>
      </c>
    </row>
    <row r="55" spans="1:5" s="2" customFormat="1" ht="21.75" customHeight="1">
      <c r="A55" s="5"/>
      <c r="B55" s="11" t="s">
        <v>96</v>
      </c>
      <c r="C55" s="5" t="s">
        <v>48</v>
      </c>
      <c r="D55" s="12" t="s">
        <v>97</v>
      </c>
      <c r="E55" s="12">
        <v>1604.4</v>
      </c>
    </row>
    <row r="56" spans="1:5" s="2" customFormat="1" ht="24.75" customHeight="1" hidden="1">
      <c r="A56" s="5"/>
      <c r="B56" s="11"/>
      <c r="C56" s="5"/>
      <c r="D56" s="11"/>
      <c r="E56" s="12"/>
    </row>
    <row r="57" spans="1:5" s="2" customFormat="1" ht="12.75" hidden="1">
      <c r="A57" s="5"/>
      <c r="B57" s="6" t="s">
        <v>52</v>
      </c>
      <c r="C57" s="5"/>
      <c r="D57" s="5"/>
      <c r="E57" s="5">
        <f>E52+E53+E54+E55+E56</f>
        <v>10810.964999999998</v>
      </c>
    </row>
    <row r="58" spans="1:5" s="2" customFormat="1" ht="12.75" hidden="1">
      <c r="A58" s="3"/>
      <c r="B58" s="8"/>
      <c r="C58" s="3"/>
      <c r="D58" s="3"/>
      <c r="E58" s="3"/>
    </row>
    <row r="59" spans="1:5" s="2" customFormat="1" ht="12.75">
      <c r="A59" s="12" t="s">
        <v>57</v>
      </c>
      <c r="B59" s="12"/>
      <c r="C59" s="12"/>
      <c r="D59" s="12"/>
      <c r="E59" s="12"/>
    </row>
    <row r="60" spans="1:5" s="2" customFormat="1" ht="12.75">
      <c r="A60" s="11" t="s">
        <v>1</v>
      </c>
      <c r="B60" s="11" t="s">
        <v>44</v>
      </c>
      <c r="C60" s="12" t="s">
        <v>2</v>
      </c>
      <c r="D60" s="12" t="s">
        <v>45</v>
      </c>
      <c r="E60" s="12" t="s">
        <v>46</v>
      </c>
    </row>
    <row r="61" spans="1:5" s="2" customFormat="1" ht="21" customHeight="1">
      <c r="A61" s="5">
        <v>1</v>
      </c>
      <c r="B61" s="11" t="s">
        <v>69</v>
      </c>
      <c r="C61" s="5" t="s">
        <v>48</v>
      </c>
      <c r="D61" s="5"/>
      <c r="E61" s="5">
        <v>3387.88</v>
      </c>
    </row>
    <row r="62" spans="1:5" s="2" customFormat="1" ht="30.75" customHeight="1">
      <c r="A62" s="5">
        <v>2</v>
      </c>
      <c r="B62" s="6" t="s">
        <v>70</v>
      </c>
      <c r="C62" s="12" t="s">
        <v>48</v>
      </c>
      <c r="D62" s="12"/>
      <c r="E62" s="12">
        <v>423.485</v>
      </c>
    </row>
    <row r="63" spans="1:5" s="2" customFormat="1" ht="31.5" customHeight="1">
      <c r="A63" s="5">
        <v>3</v>
      </c>
      <c r="B63" s="11" t="s">
        <v>98</v>
      </c>
      <c r="C63" s="5" t="s">
        <v>48</v>
      </c>
      <c r="D63" s="5"/>
      <c r="E63" s="5">
        <v>60667.71</v>
      </c>
    </row>
    <row r="64" spans="1:5" s="2" customFormat="1" ht="18" customHeight="1">
      <c r="A64" s="5">
        <v>4</v>
      </c>
      <c r="B64" s="6" t="s">
        <v>99</v>
      </c>
      <c r="C64" s="12" t="s">
        <v>48</v>
      </c>
      <c r="D64" s="12" t="s">
        <v>100</v>
      </c>
      <c r="E64" s="12">
        <v>2753.91</v>
      </c>
    </row>
    <row r="65" spans="1:5" s="2" customFormat="1" ht="18" customHeight="1">
      <c r="A65" s="5">
        <v>5</v>
      </c>
      <c r="B65" s="6" t="s">
        <v>94</v>
      </c>
      <c r="C65" s="12" t="s">
        <v>48</v>
      </c>
      <c r="D65" s="12" t="s">
        <v>95</v>
      </c>
      <c r="E65" s="12">
        <v>5395.2</v>
      </c>
    </row>
    <row r="66" spans="1:5" s="2" customFormat="1" ht="32.25" customHeight="1">
      <c r="A66" s="5">
        <v>6</v>
      </c>
      <c r="B66" s="6" t="s">
        <v>85</v>
      </c>
      <c r="C66" s="12" t="s">
        <v>48</v>
      </c>
      <c r="D66" s="12" t="s">
        <v>101</v>
      </c>
      <c r="E66" s="12">
        <v>534.17</v>
      </c>
    </row>
    <row r="67" spans="1:5" s="2" customFormat="1" ht="12.75" hidden="1">
      <c r="A67" s="5"/>
      <c r="B67" s="6" t="s">
        <v>52</v>
      </c>
      <c r="C67" s="5"/>
      <c r="D67" s="5"/>
      <c r="E67" s="5">
        <f>E61+E62+E63+E64+E65+E66</f>
        <v>73162.355</v>
      </c>
    </row>
    <row r="68" spans="1:5" s="2" customFormat="1" ht="12.75" hidden="1">
      <c r="A68" s="3"/>
      <c r="B68" s="8"/>
      <c r="C68" s="3"/>
      <c r="D68" s="3"/>
      <c r="E68" s="3"/>
    </row>
    <row r="69" spans="1:5" s="2" customFormat="1" ht="12.75">
      <c r="A69" s="12" t="s">
        <v>102</v>
      </c>
      <c r="B69" s="12"/>
      <c r="C69" s="12"/>
      <c r="D69" s="12"/>
      <c r="E69" s="12"/>
    </row>
    <row r="70" spans="1:5" s="2" customFormat="1" ht="12.75">
      <c r="A70" s="11" t="s">
        <v>1</v>
      </c>
      <c r="B70" s="11" t="s">
        <v>44</v>
      </c>
      <c r="C70" s="12" t="s">
        <v>2</v>
      </c>
      <c r="D70" s="12" t="s">
        <v>45</v>
      </c>
      <c r="E70" s="12" t="s">
        <v>46</v>
      </c>
    </row>
    <row r="71" spans="1:5" s="2" customFormat="1" ht="31.5" customHeight="1">
      <c r="A71" s="5">
        <v>1</v>
      </c>
      <c r="B71" s="11" t="s">
        <v>103</v>
      </c>
      <c r="C71" s="12" t="s">
        <v>48</v>
      </c>
      <c r="D71" s="5"/>
      <c r="E71" s="5">
        <v>2302.83</v>
      </c>
    </row>
    <row r="72" spans="1:5" s="2" customFormat="1" ht="12.75">
      <c r="A72" s="5">
        <v>2</v>
      </c>
      <c r="B72" s="6" t="s">
        <v>104</v>
      </c>
      <c r="C72" s="12" t="s">
        <v>48</v>
      </c>
      <c r="D72" s="12" t="s">
        <v>84</v>
      </c>
      <c r="E72" s="12">
        <v>1002.55</v>
      </c>
    </row>
    <row r="73" spans="1:5" s="2" customFormat="1" ht="12.75">
      <c r="A73" s="5">
        <v>3</v>
      </c>
      <c r="B73" s="11" t="s">
        <v>69</v>
      </c>
      <c r="C73" s="12" t="s">
        <v>48</v>
      </c>
      <c r="D73" s="5"/>
      <c r="E73" s="5">
        <v>3387.88</v>
      </c>
    </row>
    <row r="74" spans="1:5" s="2" customFormat="1" ht="12.75">
      <c r="A74" s="5">
        <v>4</v>
      </c>
      <c r="B74" s="6" t="s">
        <v>70</v>
      </c>
      <c r="C74" s="12" t="s">
        <v>48</v>
      </c>
      <c r="D74" s="12"/>
      <c r="E74" s="12">
        <v>423.485</v>
      </c>
    </row>
    <row r="75" spans="1:5" s="2" customFormat="1" ht="12.75">
      <c r="A75" s="5">
        <v>5</v>
      </c>
      <c r="B75" s="6" t="s">
        <v>94</v>
      </c>
      <c r="C75" s="12" t="s">
        <v>48</v>
      </c>
      <c r="D75" s="12" t="s">
        <v>95</v>
      </c>
      <c r="E75" s="12">
        <v>5395.2</v>
      </c>
    </row>
    <row r="76" spans="1:5" s="2" customFormat="1" ht="12.75" hidden="1">
      <c r="A76" s="5"/>
      <c r="B76" s="6"/>
      <c r="C76" s="12"/>
      <c r="D76" s="5"/>
      <c r="E76" s="5"/>
    </row>
    <row r="77" spans="1:5" s="2" customFormat="1" ht="12.75" hidden="1">
      <c r="A77" s="5"/>
      <c r="B77" s="21"/>
      <c r="C77" s="12"/>
      <c r="D77" s="6"/>
      <c r="E77" s="5"/>
    </row>
    <row r="78" spans="1:5" s="2" customFormat="1" ht="12.75" hidden="1">
      <c r="A78" s="5"/>
      <c r="B78" s="6"/>
      <c r="C78" s="12"/>
      <c r="D78" s="5"/>
      <c r="E78" s="5"/>
    </row>
    <row r="79" spans="1:5" s="2" customFormat="1" ht="12.75" hidden="1">
      <c r="A79" s="5"/>
      <c r="B79" s="6" t="s">
        <v>52</v>
      </c>
      <c r="C79" s="5"/>
      <c r="D79" s="5"/>
      <c r="E79" s="5">
        <f>E71+E72+E73+E74+E75+E76+E77+E78</f>
        <v>12511.945</v>
      </c>
    </row>
    <row r="80" spans="1:5" s="2" customFormat="1" ht="12.75">
      <c r="A80" s="12" t="s">
        <v>105</v>
      </c>
      <c r="B80" s="12"/>
      <c r="C80" s="12"/>
      <c r="D80" s="12"/>
      <c r="E80" s="12"/>
    </row>
    <row r="81" spans="1:5" s="2" customFormat="1" ht="12.75">
      <c r="A81" s="5">
        <v>1</v>
      </c>
      <c r="B81" s="11" t="s">
        <v>69</v>
      </c>
      <c r="C81" s="12" t="s">
        <v>48</v>
      </c>
      <c r="D81" s="5"/>
      <c r="E81" s="5">
        <v>3387.88</v>
      </c>
    </row>
    <row r="82" spans="1:5" s="2" customFormat="1" ht="12.75">
      <c r="A82" s="5">
        <v>2</v>
      </c>
      <c r="B82" s="6" t="s">
        <v>70</v>
      </c>
      <c r="C82" s="12" t="s">
        <v>48</v>
      </c>
      <c r="D82" s="12"/>
      <c r="E82" s="12">
        <v>423.485</v>
      </c>
    </row>
    <row r="83" spans="1:5" s="2" customFormat="1" ht="12.75">
      <c r="A83" s="5">
        <v>3</v>
      </c>
      <c r="B83" s="6" t="s">
        <v>94</v>
      </c>
      <c r="C83" s="12" t="s">
        <v>48</v>
      </c>
      <c r="D83" s="12" t="s">
        <v>95</v>
      </c>
      <c r="E83" s="12">
        <v>5395.2</v>
      </c>
    </row>
    <row r="84" spans="1:5" s="2" customFormat="1" ht="12.75">
      <c r="A84" s="5">
        <v>4</v>
      </c>
      <c r="B84" s="6" t="s">
        <v>106</v>
      </c>
      <c r="C84" s="12" t="s">
        <v>48</v>
      </c>
      <c r="D84" s="12" t="s">
        <v>107</v>
      </c>
      <c r="E84" s="12">
        <v>981.04</v>
      </c>
    </row>
    <row r="85" spans="1:5" s="2" customFormat="1" ht="12.75">
      <c r="A85" s="5">
        <v>5</v>
      </c>
      <c r="B85" s="6" t="s">
        <v>108</v>
      </c>
      <c r="C85" s="12" t="s">
        <v>48</v>
      </c>
      <c r="D85" s="12"/>
      <c r="E85" s="12">
        <v>2695.77</v>
      </c>
    </row>
    <row r="86" spans="1:5" s="2" customFormat="1" ht="12.75" hidden="1">
      <c r="A86" s="5">
        <v>6</v>
      </c>
      <c r="B86" s="6"/>
      <c r="C86" s="5"/>
      <c r="D86" s="5"/>
      <c r="E86" s="5"/>
    </row>
    <row r="87" spans="1:5" s="2" customFormat="1" ht="12.75" hidden="1">
      <c r="A87" s="5"/>
      <c r="B87" s="6" t="s">
        <v>52</v>
      </c>
      <c r="C87" s="5"/>
      <c r="D87" s="5"/>
      <c r="E87" s="5">
        <f>SUM(E81:E86)</f>
        <v>12883.375</v>
      </c>
    </row>
    <row r="88" spans="1:5" s="2" customFormat="1" ht="12.75">
      <c r="A88" s="12" t="s">
        <v>60</v>
      </c>
      <c r="B88" s="12"/>
      <c r="C88" s="12"/>
      <c r="D88" s="12"/>
      <c r="E88" s="12"/>
    </row>
    <row r="89" spans="1:5" s="2" customFormat="1" ht="12.75">
      <c r="A89" s="11" t="s">
        <v>1</v>
      </c>
      <c r="B89" s="11" t="s">
        <v>44</v>
      </c>
      <c r="C89" s="12" t="s">
        <v>2</v>
      </c>
      <c r="D89" s="12" t="s">
        <v>45</v>
      </c>
      <c r="E89" s="12" t="s">
        <v>46</v>
      </c>
    </row>
    <row r="90" spans="1:5" s="2" customFormat="1" ht="12.75">
      <c r="A90" s="5">
        <v>1</v>
      </c>
      <c r="B90" s="11" t="s">
        <v>109</v>
      </c>
      <c r="C90" s="12" t="s">
        <v>48</v>
      </c>
      <c r="D90" s="5" t="s">
        <v>110</v>
      </c>
      <c r="E90" s="5">
        <v>1071.69</v>
      </c>
    </row>
    <row r="91" spans="1:5" s="2" customFormat="1" ht="103.5" customHeight="1">
      <c r="A91" s="5">
        <v>2</v>
      </c>
      <c r="B91" s="6" t="s">
        <v>111</v>
      </c>
      <c r="C91" s="12" t="s">
        <v>48</v>
      </c>
      <c r="D91" s="21" t="s">
        <v>112</v>
      </c>
      <c r="E91" s="12">
        <v>6021.86</v>
      </c>
    </row>
    <row r="92" spans="1:5" s="2" customFormat="1" ht="12.75">
      <c r="A92" s="5">
        <v>3</v>
      </c>
      <c r="B92" s="6" t="s">
        <v>113</v>
      </c>
      <c r="C92" s="12" t="s">
        <v>48</v>
      </c>
      <c r="D92" s="12" t="s">
        <v>114</v>
      </c>
      <c r="E92" s="12">
        <v>1711.35</v>
      </c>
    </row>
    <row r="93" spans="1:5" s="2" customFormat="1" ht="12.75">
      <c r="A93" s="5">
        <v>4</v>
      </c>
      <c r="B93" s="6" t="s">
        <v>115</v>
      </c>
      <c r="C93" s="12" t="s">
        <v>48</v>
      </c>
      <c r="D93" s="12" t="s">
        <v>116</v>
      </c>
      <c r="E93" s="12">
        <v>801.8</v>
      </c>
    </row>
    <row r="94" spans="1:5" s="2" customFormat="1" ht="12.75">
      <c r="A94" s="5">
        <v>5</v>
      </c>
      <c r="B94" s="6" t="s">
        <v>117</v>
      </c>
      <c r="C94" s="12" t="s">
        <v>48</v>
      </c>
      <c r="D94" s="12"/>
      <c r="E94" s="12">
        <v>1891.66</v>
      </c>
    </row>
    <row r="95" spans="1:5" s="2" customFormat="1" ht="12.75">
      <c r="A95" s="5">
        <v>6</v>
      </c>
      <c r="B95" s="11" t="s">
        <v>69</v>
      </c>
      <c r="C95" s="12" t="s">
        <v>48</v>
      </c>
      <c r="D95" s="5"/>
      <c r="E95" s="5">
        <v>3387.88</v>
      </c>
    </row>
    <row r="96" spans="1:5" s="2" customFormat="1" ht="12.75">
      <c r="A96" s="5">
        <v>7</v>
      </c>
      <c r="B96" s="6" t="s">
        <v>70</v>
      </c>
      <c r="C96" s="12" t="s">
        <v>48</v>
      </c>
      <c r="D96" s="12"/>
      <c r="E96" s="12">
        <v>423.485</v>
      </c>
    </row>
    <row r="97" spans="1:5" s="2" customFormat="1" ht="12.75">
      <c r="A97" s="5">
        <v>8</v>
      </c>
      <c r="B97" s="6" t="s">
        <v>118</v>
      </c>
      <c r="C97" s="12" t="s">
        <v>48</v>
      </c>
      <c r="D97" s="11" t="s">
        <v>119</v>
      </c>
      <c r="E97" s="12">
        <v>2940</v>
      </c>
    </row>
    <row r="98" spans="1:5" s="2" customFormat="1" ht="12.75" hidden="1">
      <c r="A98" s="5"/>
      <c r="B98" s="6" t="s">
        <v>52</v>
      </c>
      <c r="C98" s="5"/>
      <c r="D98" s="5"/>
      <c r="E98" s="5">
        <f>SUM(E90:E97)</f>
        <v>18249.725</v>
      </c>
    </row>
    <row r="99" spans="1:5" s="2" customFormat="1" ht="12.75" hidden="1">
      <c r="A99" s="5"/>
      <c r="B99" s="6"/>
      <c r="C99" s="5"/>
      <c r="D99" s="5"/>
      <c r="E99" s="5"/>
    </row>
    <row r="100" spans="1:5" s="2" customFormat="1" ht="12.75">
      <c r="A100" s="12" t="s">
        <v>120</v>
      </c>
      <c r="B100" s="12"/>
      <c r="C100" s="12"/>
      <c r="D100" s="12"/>
      <c r="E100" s="12"/>
    </row>
    <row r="101" spans="1:5" s="2" customFormat="1" ht="12.75">
      <c r="A101" s="5">
        <v>1</v>
      </c>
      <c r="B101" s="11" t="s">
        <v>69</v>
      </c>
      <c r="C101" s="12" t="s">
        <v>48</v>
      </c>
      <c r="D101" s="5"/>
      <c r="E101" s="5">
        <v>3387.88</v>
      </c>
    </row>
    <row r="102" spans="1:5" s="2" customFormat="1" ht="12.75">
      <c r="A102" s="5">
        <v>2</v>
      </c>
      <c r="B102" s="6" t="s">
        <v>70</v>
      </c>
      <c r="C102" s="12" t="s">
        <v>48</v>
      </c>
      <c r="D102" s="12"/>
      <c r="E102" s="12">
        <v>423.485</v>
      </c>
    </row>
    <row r="103" spans="1:5" s="2" customFormat="1" ht="12.75">
      <c r="A103" s="5">
        <v>3</v>
      </c>
      <c r="B103" s="6" t="s">
        <v>118</v>
      </c>
      <c r="C103" s="12" t="s">
        <v>48</v>
      </c>
      <c r="D103" s="12" t="s">
        <v>121</v>
      </c>
      <c r="E103" s="12">
        <v>1250</v>
      </c>
    </row>
    <row r="104" spans="1:5" s="2" customFormat="1" ht="12.75">
      <c r="A104" s="5">
        <v>4</v>
      </c>
      <c r="B104" s="6" t="s">
        <v>122</v>
      </c>
      <c r="C104" s="12" t="s">
        <v>48</v>
      </c>
      <c r="D104" s="12"/>
      <c r="E104" s="12">
        <v>11933.39</v>
      </c>
    </row>
    <row r="105" spans="1:5" s="2" customFormat="1" ht="12.75">
      <c r="A105" s="5">
        <v>5</v>
      </c>
      <c r="B105" s="6" t="s">
        <v>75</v>
      </c>
      <c r="C105" s="12" t="s">
        <v>48</v>
      </c>
      <c r="D105" s="12"/>
      <c r="E105" s="12">
        <v>1931.54</v>
      </c>
    </row>
    <row r="106" spans="1:5" s="2" customFormat="1" ht="12.75">
      <c r="A106" s="5">
        <v>6</v>
      </c>
      <c r="B106" s="6" t="s">
        <v>123</v>
      </c>
      <c r="C106" s="12" t="s">
        <v>48</v>
      </c>
      <c r="D106" s="6" t="s">
        <v>124</v>
      </c>
      <c r="E106" s="5">
        <v>2183.53</v>
      </c>
    </row>
    <row r="107" spans="1:5" s="2" customFormat="1" ht="12.75" hidden="1">
      <c r="A107" s="5"/>
      <c r="B107" s="6" t="s">
        <v>52</v>
      </c>
      <c r="C107" s="5"/>
      <c r="D107" s="5"/>
      <c r="E107" s="5">
        <f>SUM(E101:E106)</f>
        <v>21109.825</v>
      </c>
    </row>
    <row r="108" spans="1:5" s="2" customFormat="1" ht="12.75">
      <c r="A108" s="12" t="s">
        <v>62</v>
      </c>
      <c r="B108" s="12"/>
      <c r="C108" s="12"/>
      <c r="D108" s="12"/>
      <c r="E108" s="12"/>
    </row>
    <row r="109" spans="1:5" s="2" customFormat="1" ht="12.75">
      <c r="A109" s="5">
        <v>1</v>
      </c>
      <c r="B109" s="6" t="s">
        <v>118</v>
      </c>
      <c r="C109" s="12" t="s">
        <v>48</v>
      </c>
      <c r="D109" s="12" t="s">
        <v>125</v>
      </c>
      <c r="E109" s="12">
        <v>1590</v>
      </c>
    </row>
    <row r="110" spans="1:5" s="2" customFormat="1" ht="12.75">
      <c r="A110" s="5">
        <v>2</v>
      </c>
      <c r="B110" s="6" t="s">
        <v>109</v>
      </c>
      <c r="C110" s="12" t="s">
        <v>48</v>
      </c>
      <c r="D110" s="12" t="s">
        <v>126</v>
      </c>
      <c r="E110" s="12">
        <v>888.96</v>
      </c>
    </row>
    <row r="111" spans="1:5" s="2" customFormat="1" ht="12.75">
      <c r="A111" s="5">
        <v>3</v>
      </c>
      <c r="B111" s="11" t="s">
        <v>69</v>
      </c>
      <c r="C111" s="12" t="s">
        <v>48</v>
      </c>
      <c r="D111" s="5"/>
      <c r="E111" s="5">
        <v>3387.88</v>
      </c>
    </row>
    <row r="112" spans="1:5" s="2" customFormat="1" ht="12.75">
      <c r="A112" s="5">
        <v>4</v>
      </c>
      <c r="B112" s="6" t="s">
        <v>70</v>
      </c>
      <c r="C112" s="12" t="s">
        <v>48</v>
      </c>
      <c r="D112" s="12"/>
      <c r="E112" s="12">
        <v>423.485</v>
      </c>
    </row>
    <row r="113" spans="1:5" s="2" customFormat="1" ht="12.75">
      <c r="A113" s="5">
        <v>5</v>
      </c>
      <c r="B113" s="6" t="s">
        <v>127</v>
      </c>
      <c r="C113" s="12" t="s">
        <v>48</v>
      </c>
      <c r="D113" s="12" t="s">
        <v>49</v>
      </c>
      <c r="E113" s="12">
        <v>551.13</v>
      </c>
    </row>
    <row r="114" spans="1:5" s="2" customFormat="1" ht="12.75">
      <c r="A114" s="5">
        <v>6</v>
      </c>
      <c r="B114" s="6" t="s">
        <v>128</v>
      </c>
      <c r="C114" s="12" t="s">
        <v>48</v>
      </c>
      <c r="D114" s="6" t="s">
        <v>129</v>
      </c>
      <c r="E114" s="5">
        <v>2102.2</v>
      </c>
    </row>
    <row r="115" spans="1:5" s="2" customFormat="1" ht="12.75" hidden="1">
      <c r="A115" s="5"/>
      <c r="B115" s="6" t="s">
        <v>52</v>
      </c>
      <c r="C115" s="5"/>
      <c r="D115" s="5"/>
      <c r="E115" s="5">
        <f>SUM(E109:E114)</f>
        <v>8943.654999999999</v>
      </c>
    </row>
    <row r="116" spans="1:5" s="2" customFormat="1" ht="12.75" hidden="1">
      <c r="A116" s="1"/>
      <c r="B116" s="17"/>
      <c r="C116" s="1"/>
      <c r="D116" s="1"/>
      <c r="E116" s="1"/>
    </row>
    <row r="117" s="2" customFormat="1" ht="12.75" hidden="1">
      <c r="B117" s="22"/>
    </row>
    <row r="118" spans="1:5" s="2" customFormat="1" ht="12.75" hidden="1">
      <c r="A118" s="15"/>
      <c r="B118" s="16" t="s">
        <v>67</v>
      </c>
      <c r="C118" s="15"/>
      <c r="D118" s="15"/>
      <c r="E118" s="15">
        <f>E9+E20+E29+E39+E48+E57+E67+E79+E87+E98+E107+E115</f>
        <v>219269.03000000003</v>
      </c>
    </row>
    <row r="119" s="2" customFormat="1" ht="12.75">
      <c r="B119" s="22"/>
    </row>
    <row r="120" s="2" customFormat="1" ht="12.75">
      <c r="B120" s="22"/>
    </row>
  </sheetData>
  <sheetProtection selectLockedCells="1" selectUnlockedCells="1"/>
  <mergeCells count="12">
    <mergeCell ref="A1:E1"/>
    <mergeCell ref="A11:E11"/>
    <mergeCell ref="A22:E22"/>
    <mergeCell ref="A31:E31"/>
    <mergeCell ref="A41:E41"/>
    <mergeCell ref="A50:E50"/>
    <mergeCell ref="A59:E59"/>
    <mergeCell ref="A69:E69"/>
    <mergeCell ref="A80:E80"/>
    <mergeCell ref="A88:E88"/>
    <mergeCell ref="A100:E100"/>
    <mergeCell ref="A108:E10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2018-01-24T07:45:25Z</cp:lastPrinted>
  <dcterms:modified xsi:type="dcterms:W3CDTF">2018-04-01T09:44:46Z</dcterms:modified>
  <cp:category/>
  <cp:version/>
  <cp:contentType/>
  <cp:contentStatus/>
  <cp:revision>302</cp:revision>
</cp:coreProperties>
</file>